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83BB0DAF-ACCE-48CF-B4AF-F545588F6F25}" xr6:coauthVersionLast="47" xr6:coauthVersionMax="47" xr10:uidLastSave="{00000000-0000-0000-0000-000000000000}"/>
  <bookViews>
    <workbookView xWindow="-120" yWindow="-120" windowWidth="29040" windowHeight="15720" firstSheet="11" activeTab="11" xr2:uid="{2C86532F-AB5C-4B28-9E8C-3E98EEF75F92}"/>
  </bookViews>
  <sheets>
    <sheet name="T.12.2024 " sheetId="42" state="hidden" r:id="rId1"/>
    <sheet name="T.01.2025" sheetId="46" state="hidden" r:id="rId2"/>
    <sheet name="T.02.2025" sheetId="44" state="hidden" r:id="rId3"/>
    <sheet name="T.03.2025" sheetId="48" state="hidden" r:id="rId4"/>
    <sheet name="T.04.2025" sheetId="49" state="hidden" r:id="rId5"/>
    <sheet name="T.05.2025" sheetId="50" state="hidden" r:id="rId6"/>
    <sheet name="LỊCH KS" sheetId="25" state="hidden" r:id="rId7"/>
    <sheet name="LỊCH TTLK 04.2024" sheetId="13" state="hidden" r:id="rId8"/>
    <sheet name="T.06.2025" sheetId="53" state="hidden" r:id="rId9"/>
    <sheet name="T.07.2025" sheetId="54" state="hidden" r:id="rId10"/>
    <sheet name="T.08.2025" sheetId="55" state="hidden" r:id="rId11"/>
    <sheet name="T.09.2025" sheetId="56" r:id="rId12"/>
    <sheet name="Sheet1" sheetId="23" state="hidden" r:id="rId13"/>
    <sheet name="GIỜ LÀM GV 2024" sheetId="26" state="hidden" r:id="rId14"/>
    <sheet name="GIỜ LÀM GV 2025" sheetId="45" state="hidden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" i="55" l="1"/>
  <c r="M82" i="55"/>
  <c r="L82" i="55"/>
  <c r="K82" i="55"/>
  <c r="N81" i="55"/>
  <c r="M81" i="55"/>
  <c r="L81" i="55"/>
  <c r="K81" i="55"/>
  <c r="N80" i="55"/>
  <c r="M80" i="55"/>
  <c r="L80" i="55"/>
  <c r="K80" i="55"/>
  <c r="N79" i="55"/>
  <c r="M79" i="55"/>
  <c r="L79" i="55"/>
  <c r="K79" i="55"/>
  <c r="N78" i="55"/>
  <c r="M78" i="55"/>
  <c r="L78" i="55"/>
  <c r="K78" i="55"/>
  <c r="N77" i="55"/>
  <c r="M77" i="55"/>
  <c r="L77" i="55"/>
  <c r="K77" i="55"/>
  <c r="N75" i="55"/>
  <c r="M75" i="55"/>
  <c r="L75" i="55"/>
  <c r="K75" i="55"/>
  <c r="N74" i="55"/>
  <c r="M74" i="55"/>
  <c r="L74" i="55"/>
  <c r="K74" i="55"/>
  <c r="N73" i="55"/>
  <c r="M73" i="55"/>
  <c r="L73" i="55"/>
  <c r="K73" i="55"/>
  <c r="N72" i="55"/>
  <c r="M72" i="55"/>
  <c r="L72" i="55"/>
  <c r="K72" i="55"/>
  <c r="N71" i="55"/>
  <c r="M71" i="55"/>
  <c r="L71" i="55"/>
  <c r="K71" i="55"/>
  <c r="N70" i="55"/>
  <c r="M70" i="55"/>
  <c r="L70" i="55"/>
  <c r="K70" i="55"/>
  <c r="N68" i="55"/>
  <c r="M68" i="55"/>
  <c r="L68" i="55"/>
  <c r="K68" i="55"/>
  <c r="N67" i="55"/>
  <c r="M67" i="55"/>
  <c r="L67" i="55"/>
  <c r="K67" i="55"/>
  <c r="N66" i="55"/>
  <c r="M66" i="55"/>
  <c r="L66" i="55"/>
  <c r="K66" i="55"/>
  <c r="N65" i="55"/>
  <c r="M65" i="55"/>
  <c r="L65" i="55"/>
  <c r="K65" i="55"/>
  <c r="N64" i="55"/>
  <c r="M64" i="55"/>
  <c r="L64" i="55"/>
  <c r="K64" i="55"/>
  <c r="N63" i="55"/>
  <c r="M63" i="55"/>
  <c r="L63" i="55"/>
  <c r="K63" i="55"/>
  <c r="N61" i="55"/>
  <c r="M61" i="55"/>
  <c r="L61" i="55"/>
  <c r="K61" i="55"/>
  <c r="N60" i="55"/>
  <c r="M60" i="55"/>
  <c r="L60" i="55"/>
  <c r="K60" i="55"/>
  <c r="N59" i="55"/>
  <c r="M59" i="55"/>
  <c r="L59" i="55"/>
  <c r="K59" i="55"/>
  <c r="N58" i="55"/>
  <c r="M58" i="55"/>
  <c r="L58" i="55"/>
  <c r="K58" i="55"/>
  <c r="N57" i="55"/>
  <c r="M57" i="55"/>
  <c r="L57" i="55"/>
  <c r="K57" i="55"/>
  <c r="N56" i="55"/>
  <c r="M56" i="55"/>
  <c r="L56" i="55"/>
  <c r="K56" i="55"/>
  <c r="M61" i="54"/>
  <c r="O66" i="55" l="1"/>
  <c r="O65" i="55"/>
  <c r="O78" i="55"/>
  <c r="O80" i="55"/>
  <c r="O64" i="55"/>
  <c r="O67" i="55"/>
  <c r="O63" i="55"/>
  <c r="O68" i="55"/>
  <c r="S57" i="55"/>
  <c r="O70" i="55"/>
  <c r="O72" i="55"/>
  <c r="O74" i="55"/>
  <c r="S59" i="55"/>
  <c r="O71" i="55"/>
  <c r="O73" i="55"/>
  <c r="O75" i="55"/>
  <c r="O59" i="55"/>
  <c r="O60" i="55"/>
  <c r="O58" i="55"/>
  <c r="S56" i="55"/>
  <c r="S58" i="55"/>
  <c r="S60" i="55"/>
  <c r="O57" i="55"/>
  <c r="O61" i="55"/>
  <c r="O56" i="55"/>
  <c r="S61" i="55"/>
  <c r="O77" i="55"/>
  <c r="O79" i="55"/>
  <c r="O82" i="55"/>
  <c r="O81" i="55"/>
  <c r="R56" i="55"/>
  <c r="R59" i="55"/>
  <c r="R57" i="55"/>
  <c r="R58" i="55"/>
  <c r="R61" i="55"/>
  <c r="R60" i="55"/>
  <c r="N82" i="54"/>
  <c r="M82" i="54"/>
  <c r="L82" i="54"/>
  <c r="K82" i="54"/>
  <c r="N81" i="54"/>
  <c r="M81" i="54"/>
  <c r="L81" i="54"/>
  <c r="K81" i="54"/>
  <c r="N80" i="54"/>
  <c r="M80" i="54"/>
  <c r="L80" i="54"/>
  <c r="K80" i="54"/>
  <c r="N79" i="54"/>
  <c r="M79" i="54"/>
  <c r="L79" i="54"/>
  <c r="K79" i="54"/>
  <c r="N78" i="54"/>
  <c r="M78" i="54"/>
  <c r="L78" i="54"/>
  <c r="K78" i="54"/>
  <c r="N77" i="54"/>
  <c r="M77" i="54"/>
  <c r="L77" i="54"/>
  <c r="K77" i="54"/>
  <c r="N75" i="54"/>
  <c r="M75" i="54"/>
  <c r="L75" i="54"/>
  <c r="K75" i="54"/>
  <c r="N74" i="54"/>
  <c r="M74" i="54"/>
  <c r="L74" i="54"/>
  <c r="K74" i="54"/>
  <c r="N73" i="54"/>
  <c r="M73" i="54"/>
  <c r="L73" i="54"/>
  <c r="K73" i="54"/>
  <c r="N72" i="54"/>
  <c r="M72" i="54"/>
  <c r="L72" i="54"/>
  <c r="K72" i="54"/>
  <c r="N71" i="54"/>
  <c r="M71" i="54"/>
  <c r="L71" i="54"/>
  <c r="K71" i="54"/>
  <c r="N70" i="54"/>
  <c r="M70" i="54"/>
  <c r="L70" i="54"/>
  <c r="K70" i="54"/>
  <c r="N68" i="54"/>
  <c r="M68" i="54"/>
  <c r="L68" i="54"/>
  <c r="K68" i="54"/>
  <c r="N67" i="54"/>
  <c r="M67" i="54"/>
  <c r="L67" i="54"/>
  <c r="K67" i="54"/>
  <c r="N66" i="54"/>
  <c r="M66" i="54"/>
  <c r="L66" i="54"/>
  <c r="K66" i="54"/>
  <c r="N65" i="54"/>
  <c r="M65" i="54"/>
  <c r="L65" i="54"/>
  <c r="K65" i="54"/>
  <c r="N64" i="54"/>
  <c r="M64" i="54"/>
  <c r="L64" i="54"/>
  <c r="K64" i="54"/>
  <c r="N63" i="54"/>
  <c r="M63" i="54"/>
  <c r="L63" i="54"/>
  <c r="K63" i="54"/>
  <c r="N61" i="54"/>
  <c r="L61" i="54"/>
  <c r="K61" i="54"/>
  <c r="N60" i="54"/>
  <c r="M60" i="54"/>
  <c r="L60" i="54"/>
  <c r="K60" i="54"/>
  <c r="N59" i="54"/>
  <c r="M59" i="54"/>
  <c r="L59" i="54"/>
  <c r="K59" i="54"/>
  <c r="N58" i="54"/>
  <c r="M58" i="54"/>
  <c r="L58" i="54"/>
  <c r="K58" i="54"/>
  <c r="N57" i="54"/>
  <c r="M57" i="54"/>
  <c r="L57" i="54"/>
  <c r="K57" i="54"/>
  <c r="N56" i="54"/>
  <c r="M56" i="54"/>
  <c r="L56" i="54"/>
  <c r="K56" i="54"/>
  <c r="N82" i="53"/>
  <c r="M82" i="53"/>
  <c r="L82" i="53"/>
  <c r="K82" i="53"/>
  <c r="N81" i="53"/>
  <c r="M81" i="53"/>
  <c r="L81" i="53"/>
  <c r="K81" i="53"/>
  <c r="N80" i="53"/>
  <c r="M80" i="53"/>
  <c r="L80" i="53"/>
  <c r="K80" i="53"/>
  <c r="N79" i="53"/>
  <c r="M79" i="53"/>
  <c r="L79" i="53"/>
  <c r="K79" i="53"/>
  <c r="N78" i="53"/>
  <c r="M78" i="53"/>
  <c r="L78" i="53"/>
  <c r="K78" i="53"/>
  <c r="N77" i="53"/>
  <c r="M77" i="53"/>
  <c r="L77" i="53"/>
  <c r="K77" i="53"/>
  <c r="N75" i="53"/>
  <c r="M75" i="53"/>
  <c r="L75" i="53"/>
  <c r="K75" i="53"/>
  <c r="N74" i="53"/>
  <c r="M74" i="53"/>
  <c r="L74" i="53"/>
  <c r="K74" i="53"/>
  <c r="N73" i="53"/>
  <c r="M73" i="53"/>
  <c r="L73" i="53"/>
  <c r="K73" i="53"/>
  <c r="N72" i="53"/>
  <c r="M72" i="53"/>
  <c r="L72" i="53"/>
  <c r="K72" i="53"/>
  <c r="N71" i="53"/>
  <c r="M71" i="53"/>
  <c r="L71" i="53"/>
  <c r="K71" i="53"/>
  <c r="N70" i="53"/>
  <c r="M70" i="53"/>
  <c r="L70" i="53"/>
  <c r="K70" i="53"/>
  <c r="N68" i="53"/>
  <c r="M68" i="53"/>
  <c r="L68" i="53"/>
  <c r="K68" i="53"/>
  <c r="N67" i="53"/>
  <c r="M67" i="53"/>
  <c r="L67" i="53"/>
  <c r="K67" i="53"/>
  <c r="N66" i="53"/>
  <c r="M66" i="53"/>
  <c r="L66" i="53"/>
  <c r="K66" i="53"/>
  <c r="N65" i="53"/>
  <c r="M65" i="53"/>
  <c r="L65" i="53"/>
  <c r="K65" i="53"/>
  <c r="N64" i="53"/>
  <c r="M64" i="53"/>
  <c r="L64" i="53"/>
  <c r="K64" i="53"/>
  <c r="N63" i="53"/>
  <c r="M63" i="53"/>
  <c r="L63" i="53"/>
  <c r="K63" i="53"/>
  <c r="N61" i="53"/>
  <c r="M61" i="53"/>
  <c r="L61" i="53"/>
  <c r="K61" i="53"/>
  <c r="N60" i="53"/>
  <c r="S60" i="53" s="1"/>
  <c r="M60" i="53"/>
  <c r="L60" i="53"/>
  <c r="K60" i="53"/>
  <c r="N59" i="53"/>
  <c r="M59" i="53"/>
  <c r="L59" i="53"/>
  <c r="K59" i="53"/>
  <c r="N58" i="53"/>
  <c r="S58" i="53" s="1"/>
  <c r="M58" i="53"/>
  <c r="L58" i="53"/>
  <c r="K58" i="53"/>
  <c r="N57" i="53"/>
  <c r="M57" i="53"/>
  <c r="L57" i="53"/>
  <c r="K57" i="53"/>
  <c r="N56" i="53"/>
  <c r="M56" i="53"/>
  <c r="L56" i="53"/>
  <c r="K56" i="53"/>
  <c r="T57" i="55" l="1"/>
  <c r="T59" i="55"/>
  <c r="T60" i="55"/>
  <c r="T61" i="55"/>
  <c r="T58" i="55"/>
  <c r="T56" i="55"/>
  <c r="R61" i="54"/>
  <c r="S59" i="53"/>
  <c r="S61" i="53"/>
  <c r="O64" i="53"/>
  <c r="O66" i="53"/>
  <c r="O63" i="53"/>
  <c r="O65" i="53"/>
  <c r="O67" i="53"/>
  <c r="O70" i="54"/>
  <c r="O72" i="54"/>
  <c r="O74" i="54"/>
  <c r="S60" i="54"/>
  <c r="S58" i="54"/>
  <c r="O77" i="54"/>
  <c r="O79" i="54"/>
  <c r="O81" i="54"/>
  <c r="S57" i="54"/>
  <c r="S56" i="54"/>
  <c r="O63" i="54"/>
  <c r="O65" i="54"/>
  <c r="O67" i="54"/>
  <c r="S61" i="54"/>
  <c r="S59" i="54"/>
  <c r="O64" i="54"/>
  <c r="O66" i="54"/>
  <c r="O68" i="54"/>
  <c r="O71" i="54"/>
  <c r="O73" i="54"/>
  <c r="O75" i="54"/>
  <c r="O78" i="54"/>
  <c r="O80" i="54"/>
  <c r="O82" i="54"/>
  <c r="O56" i="54"/>
  <c r="O57" i="54"/>
  <c r="O58" i="54"/>
  <c r="O59" i="54"/>
  <c r="O60" i="54"/>
  <c r="O61" i="54"/>
  <c r="R58" i="54"/>
  <c r="R56" i="54"/>
  <c r="R60" i="54"/>
  <c r="R57" i="54"/>
  <c r="R59" i="54"/>
  <c r="O68" i="53"/>
  <c r="R60" i="53"/>
  <c r="T60" i="53" s="1"/>
  <c r="O70" i="53"/>
  <c r="O71" i="53"/>
  <c r="O72" i="53"/>
  <c r="O73" i="53"/>
  <c r="O74" i="53"/>
  <c r="O75" i="53"/>
  <c r="S56" i="53"/>
  <c r="S57" i="53"/>
  <c r="O77" i="53"/>
  <c r="O78" i="53"/>
  <c r="O79" i="53"/>
  <c r="O80" i="53"/>
  <c r="O81" i="53"/>
  <c r="O82" i="53"/>
  <c r="R56" i="53"/>
  <c r="T56" i="53" s="1"/>
  <c r="R58" i="53"/>
  <c r="T58" i="53" s="1"/>
  <c r="R59" i="53"/>
  <c r="R57" i="53"/>
  <c r="R61" i="53"/>
  <c r="O56" i="53"/>
  <c r="O57" i="53"/>
  <c r="O58" i="53"/>
  <c r="O59" i="53"/>
  <c r="O60" i="53"/>
  <c r="O61" i="53"/>
  <c r="T59" i="53" l="1"/>
  <c r="T61" i="53"/>
  <c r="T60" i="54"/>
  <c r="T58" i="54"/>
  <c r="T61" i="54"/>
  <c r="T56" i="54"/>
  <c r="T59" i="54"/>
  <c r="T57" i="54"/>
  <c r="T57" i="53"/>
  <c r="N82" i="50"/>
  <c r="M82" i="50"/>
  <c r="L82" i="50"/>
  <c r="K82" i="50"/>
  <c r="N81" i="50"/>
  <c r="M81" i="50"/>
  <c r="L81" i="50"/>
  <c r="K81" i="50"/>
  <c r="N80" i="50"/>
  <c r="M80" i="50"/>
  <c r="L80" i="50"/>
  <c r="K80" i="50"/>
  <c r="N79" i="50"/>
  <c r="M79" i="50"/>
  <c r="L79" i="50"/>
  <c r="K79" i="50"/>
  <c r="N78" i="50"/>
  <c r="M78" i="50"/>
  <c r="L78" i="50"/>
  <c r="K78" i="50"/>
  <c r="N77" i="50"/>
  <c r="M77" i="50"/>
  <c r="L77" i="50"/>
  <c r="K77" i="50"/>
  <c r="N75" i="50"/>
  <c r="M75" i="50"/>
  <c r="L75" i="50"/>
  <c r="K75" i="50"/>
  <c r="N74" i="50"/>
  <c r="M74" i="50"/>
  <c r="L74" i="50"/>
  <c r="K74" i="50"/>
  <c r="N73" i="50"/>
  <c r="M73" i="50"/>
  <c r="L73" i="50"/>
  <c r="K73" i="50"/>
  <c r="N72" i="50"/>
  <c r="M72" i="50"/>
  <c r="L72" i="50"/>
  <c r="K72" i="50"/>
  <c r="N71" i="50"/>
  <c r="M71" i="50"/>
  <c r="L71" i="50"/>
  <c r="K71" i="50"/>
  <c r="N70" i="50"/>
  <c r="M70" i="50"/>
  <c r="L70" i="50"/>
  <c r="K70" i="50"/>
  <c r="N68" i="50"/>
  <c r="M68" i="50"/>
  <c r="L68" i="50"/>
  <c r="K68" i="50"/>
  <c r="N67" i="50"/>
  <c r="M67" i="50"/>
  <c r="L67" i="50"/>
  <c r="K67" i="50"/>
  <c r="N66" i="50"/>
  <c r="M66" i="50"/>
  <c r="L66" i="50"/>
  <c r="K66" i="50"/>
  <c r="N65" i="50"/>
  <c r="M65" i="50"/>
  <c r="L65" i="50"/>
  <c r="K65" i="50"/>
  <c r="N64" i="50"/>
  <c r="M64" i="50"/>
  <c r="L64" i="50"/>
  <c r="K64" i="50"/>
  <c r="N63" i="50"/>
  <c r="M63" i="50"/>
  <c r="L63" i="50"/>
  <c r="K63" i="50"/>
  <c r="N61" i="50"/>
  <c r="S61" i="50" s="1"/>
  <c r="M61" i="50"/>
  <c r="L61" i="50"/>
  <c r="K61" i="50"/>
  <c r="N60" i="50"/>
  <c r="S60" i="50" s="1"/>
  <c r="M60" i="50"/>
  <c r="R60" i="50" s="1"/>
  <c r="L60" i="50"/>
  <c r="K60" i="50"/>
  <c r="N59" i="50"/>
  <c r="S59" i="50" s="1"/>
  <c r="M59" i="50"/>
  <c r="L59" i="50"/>
  <c r="K59" i="50"/>
  <c r="N58" i="50"/>
  <c r="S58" i="50" s="1"/>
  <c r="M58" i="50"/>
  <c r="L58" i="50"/>
  <c r="K58" i="50"/>
  <c r="N57" i="50"/>
  <c r="M57" i="50"/>
  <c r="L57" i="50"/>
  <c r="K57" i="50"/>
  <c r="N56" i="50"/>
  <c r="S56" i="50" s="1"/>
  <c r="M56" i="50"/>
  <c r="L56" i="50"/>
  <c r="K56" i="50"/>
  <c r="N82" i="49"/>
  <c r="M82" i="49"/>
  <c r="L82" i="49"/>
  <c r="K82" i="49"/>
  <c r="M81" i="49"/>
  <c r="K81" i="49"/>
  <c r="N75" i="49"/>
  <c r="M75" i="49"/>
  <c r="L75" i="49"/>
  <c r="K75" i="49"/>
  <c r="N68" i="49"/>
  <c r="M68" i="49"/>
  <c r="L68" i="49"/>
  <c r="K68" i="49"/>
  <c r="N61" i="49"/>
  <c r="M61" i="49"/>
  <c r="L61" i="49"/>
  <c r="K61" i="49"/>
  <c r="N81" i="49"/>
  <c r="L81" i="49"/>
  <c r="N80" i="49"/>
  <c r="M80" i="49"/>
  <c r="L80" i="49"/>
  <c r="K80" i="49"/>
  <c r="N79" i="49"/>
  <c r="M79" i="49"/>
  <c r="L79" i="49"/>
  <c r="K79" i="49"/>
  <c r="N78" i="49"/>
  <c r="M78" i="49"/>
  <c r="L78" i="49"/>
  <c r="K78" i="49"/>
  <c r="N77" i="49"/>
  <c r="M77" i="49"/>
  <c r="L77" i="49"/>
  <c r="K77" i="49"/>
  <c r="N74" i="49"/>
  <c r="M74" i="49"/>
  <c r="L74" i="49"/>
  <c r="K74" i="49"/>
  <c r="N73" i="49"/>
  <c r="M73" i="49"/>
  <c r="L73" i="49"/>
  <c r="K73" i="49"/>
  <c r="N72" i="49"/>
  <c r="M72" i="49"/>
  <c r="L72" i="49"/>
  <c r="K72" i="49"/>
  <c r="N71" i="49"/>
  <c r="M71" i="49"/>
  <c r="L71" i="49"/>
  <c r="K71" i="49"/>
  <c r="N70" i="49"/>
  <c r="M70" i="49"/>
  <c r="L70" i="49"/>
  <c r="K70" i="49"/>
  <c r="N67" i="49"/>
  <c r="M67" i="49"/>
  <c r="L67" i="49"/>
  <c r="K67" i="49"/>
  <c r="N66" i="49"/>
  <c r="M66" i="49"/>
  <c r="L66" i="49"/>
  <c r="K66" i="49"/>
  <c r="N65" i="49"/>
  <c r="M65" i="49"/>
  <c r="L65" i="49"/>
  <c r="K65" i="49"/>
  <c r="N64" i="49"/>
  <c r="M64" i="49"/>
  <c r="L64" i="49"/>
  <c r="K64" i="49"/>
  <c r="N63" i="49"/>
  <c r="M63" i="49"/>
  <c r="L63" i="49"/>
  <c r="K63" i="49"/>
  <c r="N60" i="49"/>
  <c r="M60" i="49"/>
  <c r="L60" i="49"/>
  <c r="K60" i="49"/>
  <c r="N59" i="49"/>
  <c r="M59" i="49"/>
  <c r="L59" i="49"/>
  <c r="K59" i="49"/>
  <c r="N58" i="49"/>
  <c r="M58" i="49"/>
  <c r="L58" i="49"/>
  <c r="K58" i="49"/>
  <c r="N57" i="49"/>
  <c r="M57" i="49"/>
  <c r="L57" i="49"/>
  <c r="K57" i="49"/>
  <c r="N56" i="49"/>
  <c r="M56" i="49"/>
  <c r="L56" i="49"/>
  <c r="K56" i="49"/>
  <c r="N78" i="48"/>
  <c r="M78" i="48"/>
  <c r="L78" i="48"/>
  <c r="K78" i="48"/>
  <c r="N77" i="48"/>
  <c r="M77" i="48"/>
  <c r="L77" i="48"/>
  <c r="K77" i="48"/>
  <c r="N76" i="48"/>
  <c r="M76" i="48"/>
  <c r="L76" i="48"/>
  <c r="K76" i="48"/>
  <c r="N75" i="48"/>
  <c r="M75" i="48"/>
  <c r="L75" i="48"/>
  <c r="K75" i="48"/>
  <c r="N74" i="48"/>
  <c r="M74" i="48"/>
  <c r="L74" i="48"/>
  <c r="K74" i="48"/>
  <c r="N72" i="48"/>
  <c r="M72" i="48"/>
  <c r="L72" i="48"/>
  <c r="K72" i="48"/>
  <c r="N71" i="48"/>
  <c r="M71" i="48"/>
  <c r="L71" i="48"/>
  <c r="K71" i="48"/>
  <c r="N70" i="48"/>
  <c r="M70" i="48"/>
  <c r="L70" i="48"/>
  <c r="K70" i="48"/>
  <c r="N69" i="48"/>
  <c r="M69" i="48"/>
  <c r="L69" i="48"/>
  <c r="K69" i="48"/>
  <c r="N68" i="48"/>
  <c r="M68" i="48"/>
  <c r="L68" i="48"/>
  <c r="K68" i="48"/>
  <c r="N66" i="48"/>
  <c r="M66" i="48"/>
  <c r="L66" i="48"/>
  <c r="K66" i="48"/>
  <c r="N65" i="48"/>
  <c r="M65" i="48"/>
  <c r="L65" i="48"/>
  <c r="K65" i="48"/>
  <c r="N64" i="48"/>
  <c r="M64" i="48"/>
  <c r="L64" i="48"/>
  <c r="K64" i="48"/>
  <c r="N63" i="48"/>
  <c r="M63" i="48"/>
  <c r="L63" i="48"/>
  <c r="K63" i="48"/>
  <c r="N62" i="48"/>
  <c r="M62" i="48"/>
  <c r="L62" i="48"/>
  <c r="K62" i="48"/>
  <c r="N60" i="48"/>
  <c r="M60" i="48"/>
  <c r="L60" i="48"/>
  <c r="K60" i="48"/>
  <c r="N59" i="48"/>
  <c r="M59" i="48"/>
  <c r="L59" i="48"/>
  <c r="K59" i="48"/>
  <c r="N58" i="48"/>
  <c r="M58" i="48"/>
  <c r="L58" i="48"/>
  <c r="K58" i="48"/>
  <c r="N57" i="48"/>
  <c r="M57" i="48"/>
  <c r="L57" i="48"/>
  <c r="K57" i="48"/>
  <c r="N56" i="48"/>
  <c r="M56" i="48"/>
  <c r="L56" i="48"/>
  <c r="K56" i="48"/>
  <c r="N79" i="46"/>
  <c r="M79" i="46"/>
  <c r="O79" i="46" s="1"/>
  <c r="L79" i="46"/>
  <c r="K79" i="46"/>
  <c r="N78" i="46"/>
  <c r="M78" i="46"/>
  <c r="L78" i="46"/>
  <c r="K78" i="46"/>
  <c r="N77" i="46"/>
  <c r="M77" i="46"/>
  <c r="O77" i="46" s="1"/>
  <c r="L77" i="46"/>
  <c r="K77" i="46"/>
  <c r="N76" i="46"/>
  <c r="M76" i="46"/>
  <c r="L76" i="46"/>
  <c r="K76" i="46"/>
  <c r="N75" i="46"/>
  <c r="M75" i="46"/>
  <c r="O75" i="46" s="1"/>
  <c r="L75" i="46"/>
  <c r="K75" i="46"/>
  <c r="N72" i="46"/>
  <c r="M72" i="46"/>
  <c r="L72" i="46"/>
  <c r="K72" i="46"/>
  <c r="N71" i="46"/>
  <c r="M71" i="46"/>
  <c r="L71" i="46"/>
  <c r="K71" i="46"/>
  <c r="N70" i="46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M65" i="46"/>
  <c r="L65" i="46"/>
  <c r="K65" i="46"/>
  <c r="N64" i="46"/>
  <c r="M64" i="46"/>
  <c r="L64" i="46"/>
  <c r="K64" i="46"/>
  <c r="N63" i="46"/>
  <c r="M63" i="46"/>
  <c r="L63" i="46"/>
  <c r="K63" i="46"/>
  <c r="N62" i="46"/>
  <c r="M62" i="46"/>
  <c r="L62" i="46"/>
  <c r="K62" i="46"/>
  <c r="N60" i="46"/>
  <c r="M60" i="46"/>
  <c r="L60" i="46"/>
  <c r="K60" i="46"/>
  <c r="N59" i="46"/>
  <c r="M59" i="46"/>
  <c r="O59" i="46" s="1"/>
  <c r="L59" i="46"/>
  <c r="K59" i="46"/>
  <c r="N58" i="46"/>
  <c r="M58" i="46"/>
  <c r="L58" i="46"/>
  <c r="K58" i="46"/>
  <c r="N57" i="46"/>
  <c r="M57" i="46"/>
  <c r="O57" i="46" s="1"/>
  <c r="L57" i="46"/>
  <c r="K57" i="46"/>
  <c r="N56" i="46"/>
  <c r="M56" i="46"/>
  <c r="L56" i="46"/>
  <c r="K56" i="46"/>
  <c r="M64" i="44"/>
  <c r="K58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4" i="44"/>
  <c r="M74" i="44"/>
  <c r="L74" i="44"/>
  <c r="K74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7" i="44"/>
  <c r="M67" i="44"/>
  <c r="L67" i="44"/>
  <c r="K67" i="44"/>
  <c r="N65" i="44"/>
  <c r="M65" i="44"/>
  <c r="L65" i="44"/>
  <c r="K65" i="44"/>
  <c r="N64" i="44"/>
  <c r="L64" i="44"/>
  <c r="K64" i="44"/>
  <c r="N63" i="44"/>
  <c r="M63" i="44"/>
  <c r="L63" i="44"/>
  <c r="K63" i="44"/>
  <c r="N62" i="44"/>
  <c r="M62" i="44"/>
  <c r="L62" i="44"/>
  <c r="K62" i="44"/>
  <c r="N61" i="44"/>
  <c r="M61" i="44"/>
  <c r="L61" i="44"/>
  <c r="K61" i="44"/>
  <c r="N59" i="44"/>
  <c r="M59" i="44"/>
  <c r="L59" i="44"/>
  <c r="K59" i="44"/>
  <c r="N58" i="44"/>
  <c r="M58" i="44"/>
  <c r="L58" i="44"/>
  <c r="N57" i="44"/>
  <c r="M57" i="44"/>
  <c r="L57" i="44"/>
  <c r="K57" i="44"/>
  <c r="N56" i="44"/>
  <c r="M56" i="44"/>
  <c r="L56" i="44"/>
  <c r="K56" i="44"/>
  <c r="N55" i="44"/>
  <c r="M55" i="44"/>
  <c r="L55" i="44"/>
  <c r="K55" i="44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M59" i="42"/>
  <c r="L59" i="42"/>
  <c r="K59" i="42"/>
  <c r="N58" i="42"/>
  <c r="M58" i="42"/>
  <c r="L58" i="42"/>
  <c r="K58" i="42"/>
  <c r="N57" i="42"/>
  <c r="M57" i="42"/>
  <c r="L57" i="42"/>
  <c r="K57" i="42"/>
  <c r="N56" i="42"/>
  <c r="M56" i="42"/>
  <c r="L56" i="42"/>
  <c r="K56" i="42"/>
  <c r="N55" i="42"/>
  <c r="M55" i="42"/>
  <c r="L55" i="42"/>
  <c r="K55" i="42"/>
  <c r="I19" i="25"/>
  <c r="A2" i="13"/>
  <c r="O56" i="46" l="1"/>
  <c r="O58" i="46"/>
  <c r="O60" i="46"/>
  <c r="O76" i="46"/>
  <c r="O78" i="46"/>
  <c r="O70" i="50"/>
  <c r="S55" i="42"/>
  <c r="S57" i="42"/>
  <c r="S59" i="42"/>
  <c r="S59" i="48"/>
  <c r="S57" i="49"/>
  <c r="S59" i="49"/>
  <c r="S58" i="48"/>
  <c r="S56" i="49"/>
  <c r="S58" i="49"/>
  <c r="S60" i="49"/>
  <c r="S56" i="42"/>
  <c r="S57" i="46"/>
  <c r="S59" i="46"/>
  <c r="S58" i="46"/>
  <c r="S60" i="46"/>
  <c r="S56" i="46"/>
  <c r="S57" i="50"/>
  <c r="O71" i="50"/>
  <c r="O72" i="50"/>
  <c r="O73" i="50"/>
  <c r="O74" i="50"/>
  <c r="R58" i="50"/>
  <c r="T58" i="50" s="1"/>
  <c r="O75" i="50"/>
  <c r="O63" i="50"/>
  <c r="O64" i="50"/>
  <c r="O65" i="50"/>
  <c r="O66" i="50"/>
  <c r="O67" i="50"/>
  <c r="O68" i="50"/>
  <c r="O77" i="50"/>
  <c r="O78" i="50"/>
  <c r="O79" i="50"/>
  <c r="O80" i="50"/>
  <c r="O81" i="50"/>
  <c r="O82" i="50"/>
  <c r="R56" i="50"/>
  <c r="T56" i="50" s="1"/>
  <c r="T60" i="50"/>
  <c r="R57" i="50"/>
  <c r="R61" i="50"/>
  <c r="T61" i="50" s="1"/>
  <c r="R59" i="50"/>
  <c r="T59" i="50" s="1"/>
  <c r="O56" i="50"/>
  <c r="O57" i="50"/>
  <c r="O58" i="50"/>
  <c r="O59" i="50"/>
  <c r="O60" i="50"/>
  <c r="O61" i="50"/>
  <c r="O61" i="49"/>
  <c r="O75" i="49"/>
  <c r="O82" i="49"/>
  <c r="O70" i="49"/>
  <c r="O71" i="49"/>
  <c r="O72" i="49"/>
  <c r="O73" i="49"/>
  <c r="O74" i="49"/>
  <c r="S61" i="49"/>
  <c r="O68" i="49"/>
  <c r="R61" i="49"/>
  <c r="O77" i="49"/>
  <c r="O78" i="49"/>
  <c r="O79" i="49"/>
  <c r="O80" i="49"/>
  <c r="O81" i="49"/>
  <c r="O63" i="49"/>
  <c r="O64" i="49"/>
  <c r="O65" i="49"/>
  <c r="O66" i="49"/>
  <c r="O67" i="49"/>
  <c r="O56" i="49"/>
  <c r="O57" i="49"/>
  <c r="O58" i="49"/>
  <c r="O59" i="49"/>
  <c r="O60" i="49"/>
  <c r="R57" i="49"/>
  <c r="R59" i="49"/>
  <c r="R56" i="49"/>
  <c r="R58" i="49"/>
  <c r="R60" i="49"/>
  <c r="S56" i="48"/>
  <c r="S57" i="48"/>
  <c r="S60" i="48"/>
  <c r="O68" i="48"/>
  <c r="O69" i="48"/>
  <c r="O70" i="48"/>
  <c r="O71" i="48"/>
  <c r="O72" i="48"/>
  <c r="O62" i="48"/>
  <c r="O63" i="48"/>
  <c r="O64" i="48"/>
  <c r="O65" i="48"/>
  <c r="O66" i="48"/>
  <c r="O57" i="48"/>
  <c r="O59" i="48"/>
  <c r="O74" i="48"/>
  <c r="O75" i="48"/>
  <c r="O76" i="48"/>
  <c r="O77" i="48"/>
  <c r="O78" i="48"/>
  <c r="R57" i="48"/>
  <c r="R59" i="48"/>
  <c r="O56" i="48"/>
  <c r="R56" i="48"/>
  <c r="O58" i="48"/>
  <c r="R58" i="48"/>
  <c r="O60" i="48"/>
  <c r="R60" i="48"/>
  <c r="O65" i="44"/>
  <c r="O68" i="46"/>
  <c r="O69" i="46"/>
  <c r="O70" i="46"/>
  <c r="O71" i="46"/>
  <c r="O72" i="46"/>
  <c r="O64" i="44"/>
  <c r="O62" i="46"/>
  <c r="O63" i="46"/>
  <c r="O64" i="46"/>
  <c r="O65" i="46"/>
  <c r="O66" i="46"/>
  <c r="R56" i="46"/>
  <c r="R57" i="46"/>
  <c r="R58" i="46"/>
  <c r="R59" i="46"/>
  <c r="T59" i="46" s="1"/>
  <c r="R60" i="46"/>
  <c r="S58" i="44"/>
  <c r="S59" i="44"/>
  <c r="O74" i="42"/>
  <c r="O75" i="42"/>
  <c r="O76" i="42"/>
  <c r="O78" i="42"/>
  <c r="O77" i="42"/>
  <c r="O58" i="44"/>
  <c r="S56" i="44"/>
  <c r="S57" i="44"/>
  <c r="O55" i="44"/>
  <c r="O56" i="44"/>
  <c r="O57" i="44"/>
  <c r="O70" i="44"/>
  <c r="O74" i="44"/>
  <c r="O75" i="44"/>
  <c r="O76" i="44"/>
  <c r="O77" i="44"/>
  <c r="O78" i="44"/>
  <c r="O71" i="44"/>
  <c r="O59" i="44"/>
  <c r="O67" i="44"/>
  <c r="O68" i="44"/>
  <c r="O69" i="44"/>
  <c r="O61" i="44"/>
  <c r="O62" i="44"/>
  <c r="O63" i="44"/>
  <c r="S55" i="44"/>
  <c r="R55" i="44"/>
  <c r="R57" i="44"/>
  <c r="R59" i="44"/>
  <c r="R56" i="44"/>
  <c r="R58" i="44"/>
  <c r="S58" i="42"/>
  <c r="O67" i="42"/>
  <c r="O68" i="42"/>
  <c r="O69" i="42"/>
  <c r="O70" i="42"/>
  <c r="O71" i="42"/>
  <c r="O61" i="42"/>
  <c r="O62" i="42"/>
  <c r="O63" i="42"/>
  <c r="O64" i="42"/>
  <c r="O65" i="42"/>
  <c r="O55" i="42"/>
  <c r="O56" i="42"/>
  <c r="O57" i="42"/>
  <c r="O58" i="42"/>
  <c r="O59" i="42"/>
  <c r="R55" i="42"/>
  <c r="T55" i="42" s="1"/>
  <c r="R57" i="42"/>
  <c r="R59" i="42"/>
  <c r="R56" i="42"/>
  <c r="T56" i="42" s="1"/>
  <c r="R58" i="42"/>
  <c r="T59" i="42" l="1"/>
  <c r="T57" i="42"/>
  <c r="T58" i="48"/>
  <c r="T60" i="46"/>
  <c r="T57" i="49"/>
  <c r="T59" i="49"/>
  <c r="T56" i="46"/>
  <c r="T59" i="48"/>
  <c r="T57" i="46"/>
  <c r="T61" i="49"/>
  <c r="T57" i="44"/>
  <c r="T60" i="49"/>
  <c r="T58" i="49"/>
  <c r="T56" i="49"/>
  <c r="T58" i="46"/>
  <c r="T57" i="50"/>
  <c r="T56" i="48"/>
  <c r="T57" i="48"/>
  <c r="T58" i="44"/>
  <c r="T60" i="48"/>
  <c r="T59" i="44"/>
  <c r="T58" i="42"/>
  <c r="T56" i="44"/>
  <c r="T5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J6" authorId="0" shapeId="0" xr:uid="{C38989C2-95E0-419A-8EFA-9D427A9F264C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7" authorId="0" shapeId="0" xr:uid="{A854FE18-D2CE-4875-B1ED-F974ADE4A98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7" authorId="0" shapeId="0" xr:uid="{3730D96D-E88E-45C8-84E7-5522ADA98ECC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E11" authorId="0" shapeId="0" xr:uid="{4A39A856-EDD7-4B2D-B26E-1F8859EEED53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E12" authorId="0" shapeId="0" xr:uid="{CA89C1E3-5217-4A73-942A-845904AAAF59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12" authorId="0" shapeId="0" xr:uid="{B6627308-5C51-4073-9E2D-8B4C8E47D8B9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G13" authorId="0" shapeId="0" xr:uid="{E0059F7F-940E-456B-9917-09BC7733FE83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Q15" authorId="0" shapeId="0" xr:uid="{FC091059-5126-47F9-AC4B-9D3CA6D3ED9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2C6FDDD9-1364-4140-B753-AAE89C313D2B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18" authorId="0" shapeId="0" xr:uid="{84D265A6-7A6E-40F7-8E3B-0875F7F584FC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21" authorId="0" shapeId="0" xr:uid="{057DD2EA-812B-4F99-9CDF-049D54944C1B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D51AA718-BF71-4AD4-A364-74F35A81AF28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N25" authorId="0" shapeId="0" xr:uid="{2CFA078E-442C-46D7-A2A2-0D31798706D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97B195E2-C611-452B-BCAE-2BFBE28E1BC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K32" authorId="0" shapeId="0" xr:uid="{ECC1E1CB-BB97-4E46-BD1D-7EDAED67C225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4" authorId="0" shapeId="0" xr:uid="{5C630FBF-14E0-40DC-AEB0-456E2E5DA438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C36" authorId="0" shapeId="0" xr:uid="{0CC3284A-021A-46BB-93CB-745A1B8CE8F3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F36" authorId="0" shapeId="0" xr:uid="{F15BB2BC-DC7E-4C30-9D33-8F9BA9D8A9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E37" authorId="0" shapeId="0" xr:uid="{4BBBA6DA-05B9-44BE-9758-017972E5DDBF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7" authorId="0" shapeId="0" xr:uid="{BD526158-2C0B-4916-A7FC-7DEED7B9A2FE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G38" authorId="0" shapeId="0" xr:uid="{95798DE2-4768-426D-A6F5-EC96B04CC88E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H44" authorId="0" shapeId="0" xr:uid="{C913A55F-85B2-429B-8241-FC90E056131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J44" authorId="0" shapeId="0" xr:uid="{207BFC2D-CE29-4139-84D8-B506783CFB5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7A18E1C9-37D0-4413-8747-EEE9E86A6A16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E46" authorId="0" shapeId="0" xr:uid="{8F571BDE-F432-439A-B1C3-577595623DC3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4444704D-8EF3-45C8-9A51-485E71084667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94BAFD38-C4AD-4F76-9FD8-017932F7F629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G49" authorId="0" shapeId="0" xr:uid="{7509AF3A-17CC-49BA-B685-EB669F150437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16B67DFC-298B-48BD-B3A6-375A9AEC23A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1940BFE4-258B-4216-AD70-12C5EE0889B0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53" authorId="0" shapeId="0" xr:uid="{557F6B16-8189-42EE-A4FB-D56FFB7B759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E10" authorId="0" shapeId="0" xr:uid="{C639C9B8-7A42-4C19-9419-97B34C3180F9}">
      <text>
        <r>
          <rPr>
            <b/>
            <sz val="9"/>
            <color indexed="81"/>
            <rFont val="Tahoma"/>
            <family val="2"/>
          </rPr>
          <t>401</t>
        </r>
      </text>
    </comment>
    <comment ref="K10" authorId="0" shapeId="0" xr:uid="{BF1D30B7-AD6E-4034-A0AB-471140DF73EA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C11" authorId="0" shapeId="0" xr:uid="{7C762D96-51B1-4181-9614-13F4EABA0B58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38BBDDAD-8BC9-4678-B86A-E5C05F8BA903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2" authorId="0" shapeId="0" xr:uid="{8ABD1AE5-6DC6-4205-9C7A-99393C75ED2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H20" authorId="0" shapeId="0" xr:uid="{F3936679-4253-46FA-BA56-129DB23D3A11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21" authorId="0" shapeId="0" xr:uid="{41BC8F35-0471-426D-9C0A-12821CDB91E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1" authorId="0" shapeId="0" xr:uid="{30EBE24C-0102-4E58-80B6-59E0DC7CAFC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3FC4FAA9-576F-4117-AF3D-AAE17224568B}">
      <text>
        <r>
          <rPr>
            <b/>
            <sz val="9"/>
            <color indexed="81"/>
            <rFont val="Tahoma"/>
            <family val="2"/>
          </rPr>
          <t>T3 xếp xuống tiết 7-8</t>
        </r>
      </text>
    </comment>
    <comment ref="I23" authorId="0" shapeId="0" xr:uid="{7C58623A-E7AF-404A-AD7B-90A68ACDF99F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9" authorId="0" shapeId="0" xr:uid="{DED45FE3-B956-4FCA-893A-60427F087780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J39" authorId="0" shapeId="0" xr:uid="{CCB4601F-294F-4C8A-BF8F-DDAA08A7FBDB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W43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5" authorId="0" shapeId="0" xr:uid="{BCE11FA9-7394-46DF-BB5F-AE868FC3E9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46" authorId="0" shapeId="0" xr:uid="{935D2F12-2EFB-4119-B829-B2EAECEC03EC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G47" authorId="0" shapeId="0" xr:uid="{647B0B24-6367-4CAA-A3CB-7F66CE0051F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K47" authorId="0" shapeId="0" xr:uid="{42ABD061-6FDE-44B4-AF66-F9E369D68246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9" authorId="0" shapeId="0" xr:uid="{85F4D94F-0F9C-4992-89F1-CDC05191D1E7}">
      <text>
        <r>
          <rPr>
            <b/>
            <sz val="9"/>
            <color indexed="81"/>
            <rFont val="Tahoma"/>
            <family val="2"/>
          </rPr>
          <t>P502</t>
        </r>
      </text>
    </comment>
    <comment ref="I52" authorId="0" shapeId="0" xr:uid="{7E544977-9AE7-41EC-A610-FB082FFAD419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K52" authorId="0" shapeId="0" xr:uid="{0E94BC99-2F54-45BB-AF69-A978FDF5BF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W53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7ACD2955-1A9B-49CD-9665-9D9295FB3FF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6" authorId="0" shapeId="0" xr:uid="{EA6C5474-6404-40E7-BCD6-7CF2AFCA5505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C7" authorId="0" shapeId="0" xr:uid="{D63DD246-21D6-4BB1-82B2-5A19D60BEE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9" authorId="0" shapeId="0" xr:uid="{A4CA975F-DB68-4F7B-92D1-0B9643165EA5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E11" authorId="0" shapeId="0" xr:uid="{61EA9C0D-70BB-4F5D-88FA-9EB35591029A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1FE5155A-C359-43EF-AAEE-2DDAF411CDAD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K12" authorId="0" shapeId="0" xr:uid="{1271AF47-2ABC-4382-A85C-C0DFDAB7813C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Q15" authorId="0" shapeId="0" xr:uid="{6851DA0D-AEDE-42D7-99BC-E77E4C27DC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09FCD52-5A4B-4DFC-91AE-DC6A02483EB7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FBA9EBDA-9EF5-4C64-8DEC-D27B65BE8E6A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19" authorId="0" shapeId="0" xr:uid="{0B8F3EB3-4245-42AF-ABF8-FC3B604BCED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J19" authorId="0" shapeId="0" xr:uid="{A3ECFB3D-8165-4A04-9B44-027BFBD1CD7C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23" authorId="0" shapeId="0" xr:uid="{7624BF54-4B92-4DD2-BD57-7ADAC29C354B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3" authorId="0" shapeId="0" xr:uid="{FECEE908-6C01-42C8-B32D-BD293D5A24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2D98A795-AFAB-4D88-BB09-1E5852AC775A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24" authorId="0" shapeId="0" xr:uid="{3652F70E-0047-44A2-AC24-BB84FADF666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25" authorId="0" shapeId="0" xr:uid="{D815E6A1-EB56-4743-885C-BADA74995407}">
      <text>
        <r>
          <rPr>
            <b/>
            <sz val="9"/>
            <color indexed="81"/>
            <rFont val="Tahoma"/>
            <family val="2"/>
          </rPr>
          <t>P402-AC trừ T6 có bạn học ĐH</t>
        </r>
      </text>
    </comment>
    <comment ref="I26" authorId="0" shapeId="0" xr:uid="{51393619-4BBD-4450-9183-F1515759A3E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B35A16D2-9376-404A-A116-3568348ADB6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4" authorId="0" shapeId="0" xr:uid="{04DA64B1-6E77-43DE-9A04-F394A78C205F}">
      <text>
        <r>
          <rPr>
            <b/>
            <sz val="9"/>
            <color indexed="81"/>
            <rFont val="Tahoma"/>
            <family val="2"/>
          </rPr>
          <t xml:space="preserve">P604-AC
T4 </t>
        </r>
      </text>
    </comment>
    <comment ref="C39" authorId="0" shapeId="0" xr:uid="{DCA552EE-FDF5-4B8C-A63B-41C9EBDE6434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39" authorId="0" shapeId="0" xr:uid="{9E768E4E-06F1-43B1-B7CB-CC003800A88D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39" authorId="0" shapeId="0" xr:uid="{876A35C4-A720-4416-948D-4F841FFDE84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4" authorId="0" shapeId="0" xr:uid="{CD89E353-367C-4216-9EBC-95087DEC2AAE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47" authorId="0" shapeId="0" xr:uid="{653D96F3-A498-414C-B295-285FDBC0530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H47" authorId="0" shapeId="0" xr:uid="{CBB87755-E5C7-4437-A3F5-BD48FD89C28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7" authorId="0" shapeId="0" xr:uid="{C76B905A-9C29-454C-81C8-1E224DF65C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47" authorId="0" shapeId="0" xr:uid="{23EB1DB9-EB99-488D-81F7-9BE4BBDE4E37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49" authorId="0" shapeId="0" xr:uid="{BE8E6EB1-C137-49A1-9748-4478E5B28A2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5FEE504-499A-43F6-9838-6A6D4C0C000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DDEB461D-F8A0-4FE9-BE4C-6249429F5A3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6" authorId="0" shapeId="0" xr:uid="{988F1305-6903-4DE4-9582-40F8C989EA59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C8" authorId="0" shapeId="0" xr:uid="{443D4694-5C33-492B-893F-9F5CDB6CD5B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8" authorId="0" shapeId="0" xr:uid="{DBAFEF78-C594-4161-A3E0-2DE3BE85A96D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10" authorId="0" shapeId="0" xr:uid="{669100D2-7487-4E35-81EF-8F610EFE6E9F}">
      <text>
        <r>
          <rPr>
            <b/>
            <sz val="9"/>
            <color indexed="81"/>
            <rFont val="Tahoma"/>
            <family val="2"/>
          </rPr>
          <t>P401</t>
        </r>
      </text>
    </comment>
    <comment ref="Q14" authorId="0" shapeId="0" xr:uid="{27D17212-2B1F-4B42-9DD5-931920A3E1D0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15" authorId="0" shapeId="0" xr:uid="{4E1E7A29-4248-4563-9E2C-6F962CFD8883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0A3B4559-4B25-40EC-8418-A6F689272BEE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20" authorId="0" shapeId="0" xr:uid="{3CDE1DFA-E7BC-4B3B-9FE8-425FFEFD518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I21" authorId="0" shapeId="0" xr:uid="{E4C64971-CF81-4022-A229-5BC499BFB9A3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I23" authorId="0" shapeId="0" xr:uid="{A8245750-FDC3-4B46-A476-FE649E0D5D43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B411F2FC-46F0-4744-8F86-50A65A73E0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C24" authorId="0" shapeId="0" xr:uid="{7F4D4716-2AA1-45C6-BF70-22C96F2B453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26" authorId="0" shapeId="0" xr:uid="{42CC824D-8A5B-40A3-B1CC-1B13BAB54D06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F2141832-C712-4D9A-AA8C-259BE673E2A2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H31" authorId="0" shapeId="0" xr:uid="{DBDDEE48-B9F0-40D2-B883-5313C3042180}">
      <text>
        <r>
          <rPr>
            <b/>
            <sz val="9"/>
            <color indexed="81"/>
            <rFont val="Tahoma"/>
            <family val="2"/>
          </rPr>
          <t xml:space="preserve">Uyên
</t>
        </r>
      </text>
    </comment>
    <comment ref="E34" authorId="0" shapeId="0" xr:uid="{E8F6E51D-666A-40F5-8E49-4245C30FC54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4" authorId="0" shapeId="0" xr:uid="{3C9C613E-2AF8-424F-AD67-0F61CF3984FC}">
      <text>
        <r>
          <rPr>
            <b/>
            <sz val="9"/>
            <color indexed="81"/>
            <rFont val="Tahoma"/>
            <family val="2"/>
          </rPr>
          <t>cố định tiết 5-6</t>
        </r>
      </text>
    </comment>
    <comment ref="K36" authorId="0" shapeId="0" xr:uid="{0F2DDDCA-B73C-4C77-8FDE-08356C5E64A2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37" authorId="0" shapeId="0" xr:uid="{7F451AB1-8D94-43DA-8E2A-77756693FDE3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 shapeId="0" xr:uid="{F8D7C768-47EA-4D2C-87A5-73BF62BF2497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45" authorId="0" shapeId="0" xr:uid="{2E731628-B5EE-413D-9ACF-B44A8A9FBEE1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E46" authorId="0" shapeId="0" xr:uid="{045C4BF0-7C78-465C-877D-A2BEA181DFAB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H48" authorId="0" shapeId="0" xr:uid="{1E972D8D-730F-4C18-B0DF-8A519CD985E2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8" authorId="0" shapeId="0" xr:uid="{2AA63BCA-E54A-4358-A01F-8767B243B70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9" authorId="0" shapeId="0" xr:uid="{1B13DFA5-A41B-482C-BE40-7DCB90139AF9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E5EA6E9A-34F5-411E-BCBE-F244A91EA8B5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5" authorId="0" shapeId="0" xr:uid="{0F8BDCF5-D048-4A68-9B6C-0969C479F1D0}">
      <text>
        <r>
          <rPr>
            <b/>
            <sz val="9"/>
            <color indexed="81"/>
            <rFont val="Tahoma"/>
            <family val="2"/>
          </rPr>
          <t>TL10 - LHS24+ LHS25</t>
        </r>
      </text>
    </comment>
    <comment ref="K5" authorId="0" shapeId="0" xr:uid="{F15B20E6-B3CF-4C92-A25F-466CFC780E33}">
      <text>
        <r>
          <rPr>
            <b/>
            <sz val="9"/>
            <color indexed="81"/>
            <rFont val="Tahoma"/>
            <family val="2"/>
          </rPr>
          <t>T6 cắt lớp</t>
        </r>
      </text>
    </comment>
    <comment ref="C6" authorId="0" shapeId="0" xr:uid="{D5E024C6-CABE-4732-AEAD-7AC9C9C5E00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E6" authorId="0" shapeId="0" xr:uid="{3257C605-D759-4A12-8247-F6F8ADBFF19D}">
      <text>
        <r>
          <rPr>
            <b/>
            <sz val="9"/>
            <color indexed="81"/>
            <rFont val="Tahoma"/>
            <family val="2"/>
          </rPr>
          <t>Cố định tiết 1-2</t>
        </r>
      </text>
    </comment>
    <comment ref="G6" authorId="0" shapeId="0" xr:uid="{E3415FD8-278B-4AD6-A932-CD1D2450DF27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E7" authorId="0" shapeId="0" xr:uid="{50457683-987A-45B0-931F-CACCDAC5FF7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Q15" authorId="0" shapeId="0" xr:uid="{3AB9178A-74A4-427E-AA0D-38F36E17D8AB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54ABEDC-1106-4E0F-8040-25FA6057EA6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C63AEE31-BFE7-4AA5-B395-F9AA45CE66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8" authorId="0" shapeId="0" xr:uid="{78D5E9AF-8D64-42CE-95B5-5C321479BD58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18" authorId="0" shapeId="0" xr:uid="{428FCADA-ADF1-4867-8638-1E09B7C4D197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21" authorId="0" shapeId="0" xr:uid="{9A05ECAF-EDEC-40F6-A6A1-32064A630D4C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4" authorId="0" shapeId="0" xr:uid="{4EF3094B-FCC4-4F40-8FC7-FD64685FA66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I26" authorId="0" shapeId="0" xr:uid="{AE412DAC-3508-4BC1-9611-EF9050F76E6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8D31F12E-709D-4433-8B1F-768731A2D59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0" authorId="0" shapeId="0" xr:uid="{01C1C0B7-0785-4340-845C-1E35F0C8E0F6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K30" authorId="0" shapeId="0" xr:uid="{ADF0584A-D9A9-4FFE-8929-6247F62F95AC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33" authorId="0" shapeId="0" xr:uid="{FB461CF4-ACE4-407F-BCF4-BD37BED39A43}">
      <text>
        <r>
          <rPr>
            <b/>
            <sz val="9"/>
            <color indexed="81"/>
            <rFont val="Tahoma"/>
            <family val="2"/>
          </rPr>
          <t>cố định tiết 1-2, trừ T2</t>
        </r>
      </text>
    </comment>
    <comment ref="E34" authorId="0" shapeId="0" xr:uid="{3AD77787-7606-4D1D-A42F-E8B9E7523CA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6" authorId="0" shapeId="0" xr:uid="{3EEF7114-E332-47A9-9E7B-0F8A2CDF7010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7" authorId="0" shapeId="0" xr:uid="{99381587-3C57-44F5-BAE8-C6D372A63C30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8" authorId="0" shapeId="0" xr:uid="{2BD7DEBF-EF74-4B5E-A8EF-AAE8074B797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J44" authorId="0" shapeId="0" xr:uid="{0B632E44-8D19-4564-9B0A-E6DB45530EC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6F4926ED-80E9-4134-8044-DE88B38E3910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G45" authorId="0" shapeId="0" xr:uid="{5AC5CA7A-A464-4A5E-B0A0-462C8FCC84D2}">
      <text>
        <r>
          <rPr>
            <b/>
            <sz val="9"/>
            <color indexed="81"/>
            <rFont val="Tahoma"/>
            <family val="2"/>
          </rPr>
          <t>P503-AC</t>
        </r>
      </text>
    </comment>
    <comment ref="E46" authorId="0" shapeId="0" xr:uid="{DBD595DA-D36D-4299-97F6-B2CF1C13EC9D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48" authorId="0" shapeId="0" xr:uid="{D2E5EACE-A628-45F5-93D1-14E78C4F34EE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C49" authorId="0" shapeId="0" xr:uid="{37B196FC-ACD3-4E9C-9788-4B2CB27C1114}">
      <text>
        <r>
          <rPr>
            <b/>
            <sz val="9"/>
            <color indexed="81"/>
            <rFont val="Tahoma"/>
            <family val="2"/>
          </rPr>
          <t>p605-AC</t>
        </r>
      </text>
    </comment>
    <comment ref="I49" authorId="0" shapeId="0" xr:uid="{C2F5DA55-4D74-43F3-8A6C-D1CD67DE0ED3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FCBECFCB-C4E9-477E-90B3-F13477B48D4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D6A77F2-118B-4F13-A893-7BD22ECB3353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I5" authorId="0" shapeId="0" xr:uid="{272B1076-491E-4ED8-B658-447C1F27995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6" authorId="0" shapeId="0" xr:uid="{9B100F3A-8549-4736-8DBF-A5F01D475382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8D96D0E5-A52A-4E37-847A-BB90D92E3C37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C37D7184-7FB9-4B9D-98F5-57101269FFBA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12" authorId="0" shapeId="0" xr:uid="{21E18F0D-5268-4DAE-A247-CC12732BE689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13" authorId="0" shapeId="0" xr:uid="{54EC7095-21B0-4983-BB30-F9E38F25F61B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F06F2098-39C4-4E4D-9CE7-2069E3D81A5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619070AD-0E09-4C0C-B986-54241A8DF8E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F2BDFD9B-8A50-42D5-BB31-86574050CBF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9" authorId="0" shapeId="0" xr:uid="{0D3A9E6D-C065-4E42-B57F-DBB36CC5CF6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E20" authorId="0" shapeId="0" xr:uid="{718D4593-772F-44A7-9504-64C9140A828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21" authorId="0" shapeId="0" xr:uid="{972A0460-215C-47CD-88F2-9F4C8C5F0AE7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2" authorId="0" shapeId="0" xr:uid="{3FA215C5-B4C8-4619-A408-E702C877A053}">
      <text>
        <r>
          <rPr>
            <b/>
            <sz val="9"/>
            <color indexed="81"/>
            <rFont val="Tahoma"/>
            <family val="2"/>
          </rPr>
          <t>t7 XÓA</t>
        </r>
      </text>
    </comment>
    <comment ref="C24" authorId="0" shapeId="0" xr:uid="{3EF84E6B-020F-4406-A3FA-4167D93116A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D25" authorId="0" shapeId="0" xr:uid="{DE547B59-8C20-4E43-A93B-88F7FC7E9F08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Q28" authorId="0" shapeId="0" xr:uid="{9572E1FD-C022-4444-8B3B-642E82C0FCD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0EE98AD2-5FC8-479C-AA6E-2CB1484FAA12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E32" authorId="0" shapeId="0" xr:uid="{BBCC0AD7-3D78-47C5-AB5C-958B9E0541A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3" authorId="0" shapeId="0" xr:uid="{0A0AB0A8-3ADC-4226-8D88-45F81BED28C7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87EAC4B2-4AF3-4D29-B915-8A9D5131F354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C37" authorId="0" shapeId="0" xr:uid="{61D10168-76D7-4174-B85B-CFEBD3D093D1}">
      <text>
        <r>
          <rPr>
            <b/>
            <sz val="9"/>
            <color indexed="81"/>
            <rFont val="Tahoma"/>
            <family val="2"/>
          </rPr>
          <t>cố định tiết 1-2, trừ T2</t>
        </r>
      </text>
    </comment>
    <comment ref="E37" authorId="0" shapeId="0" xr:uid="{DBA2F8FA-FE6F-4F20-9911-04EE09651475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51F8EA1-B233-40E9-B66B-B79D2571CCEF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38" authorId="0" shapeId="0" xr:uid="{E171DC10-FDF3-44DA-A9C6-5D742577081E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K38" authorId="0" shapeId="0" xr:uid="{C203A37C-5B4D-40D0-894D-2B201F34E186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9" authorId="0" shapeId="0" xr:uid="{CB088236-C2EF-413C-AC66-1256D70CF11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44" authorId="0" shapeId="0" xr:uid="{5CDD41C8-82CF-4090-837A-4CAC44F9726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30634FCB-4341-4B51-97D5-49350C444A71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6" authorId="0" shapeId="0" xr:uid="{803041BD-795F-463B-A1B9-6457E5E59567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E46" authorId="0" shapeId="0" xr:uid="{54F2F4A9-ED8D-4C13-BB5A-78581C85CB22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5356E609-4D19-4888-BC00-64946043D895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I49" authorId="0" shapeId="0" xr:uid="{18EDB1D0-4590-4DBF-AC89-E49C067AB142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2D15C182-9A51-4C7F-AF4C-0DC8F38095B2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51" authorId="0" shapeId="0" xr:uid="{B71EB602-07FB-4D8D-B6C3-6DB3BF24C0E5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J51" authorId="0" shapeId="0" xr:uid="{488F676D-90EE-4470-A088-61977B18BB66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DC53EC6B-5DE5-4205-BB40-E822D48D2938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6" authorId="0" shapeId="0" xr:uid="{26A1931F-A533-4292-959E-A6DDC16A430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C01774F9-094E-4001-A7B8-62A6D465E463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250F3F43-C1E0-480C-875E-A49438B7793C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11" authorId="0" shapeId="0" xr:uid="{66C06405-F51A-4308-A9E5-3A514E3C66F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G12" authorId="0" shapeId="0" xr:uid="{AF54CFFC-B7C3-4316-B270-FBD2E3E6466E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I12" authorId="0" shapeId="0" xr:uid="{15AF285A-241B-40D1-A4BA-93342225C471}">
      <text>
        <r>
          <rPr>
            <b/>
            <sz val="9"/>
            <color indexed="81"/>
            <rFont val="Tahoma"/>
            <family val="2"/>
          </rPr>
          <t>P.405</t>
        </r>
      </text>
    </comment>
    <comment ref="C13" authorId="0" shapeId="0" xr:uid="{89EBA729-C16C-40FD-823D-B5FE3F6F0E41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K13" authorId="0" shapeId="0" xr:uid="{60051E39-9D01-46DD-8B45-044743D0E700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637A2E87-9CA9-45A0-91AC-F1BA78FFA6F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9947A765-400A-4592-AC46-DF396195240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54CD6FD2-FC30-4588-BDFD-54E647EC56E0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21" authorId="0" shapeId="0" xr:uid="{BC6753DD-698A-4E6D-9415-FEEDD5A0F45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6B83F392-D044-4D90-A3EC-7B0264F8CE8D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J25" authorId="0" shapeId="0" xr:uid="{AE3B9FDE-738E-4E6D-A90F-E42940F0C11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N25" authorId="0" shapeId="0" xr:uid="{728EBCF7-523A-425B-B1A4-894AD338A412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D3F4491A-07E2-42D2-B494-E33F7CD4E1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3FB43A73-9E42-49BE-A362-5152C36AB54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C31" authorId="0" shapeId="0" xr:uid="{693E3784-5BBA-44E7-BB12-FD6FE264CC72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33" authorId="0" shapeId="0" xr:uid="{42B112A4-FA9D-4BA9-85A2-8B5BC4D3BBDF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4" authorId="0" shapeId="0" xr:uid="{BD04233E-F5B2-4D17-BED2-00628F917A23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G34" authorId="0" shapeId="0" xr:uid="{55805407-07F7-4E9D-931D-2F4695EEA8F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5" authorId="0" shapeId="0" xr:uid="{9AEDDAD2-B5F8-430F-90CC-837F7B4E721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F36" authorId="0" shapeId="0" xr:uid="{DE235D3F-122A-42AA-AD10-4953B76A949D}">
      <text>
        <r>
          <rPr>
            <b/>
            <sz val="9"/>
            <color indexed="81"/>
            <rFont val="Tahoma"/>
            <family val="2"/>
          </rPr>
          <t>P305</t>
        </r>
      </text>
    </comment>
    <comment ref="E37" authorId="0" shapeId="0" xr:uid="{49BDE17F-B5E3-4745-9118-E8AA41894692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6DB2074-44D0-4F2B-ADE7-3F6F3A85FB01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K37" authorId="0" shapeId="0" xr:uid="{E4987F4F-441C-4CF0-87C4-66B178A70F6E}">
      <text>
        <r>
          <rPr>
            <b/>
            <sz val="9"/>
            <color indexed="81"/>
            <rFont val="Tahoma"/>
            <family val="2"/>
          </rPr>
          <t>P303 - AB1</t>
        </r>
      </text>
    </comment>
    <comment ref="L37" authorId="0" shapeId="0" xr:uid="{77823421-1A36-4685-9545-90E8BFC718FF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38" authorId="0" shapeId="0" xr:uid="{7FECC37A-95B1-493D-87B0-FB69A8F656B0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8" authorId="0" shapeId="0" xr:uid="{34A44CC6-866D-4D94-9EA6-C5367EBFE55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8" authorId="0" shapeId="0" xr:uid="{50E6CA6C-2340-43DD-8481-6528AE047DC9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I39" authorId="0" shapeId="0" xr:uid="{6FA260C2-D63C-4191-8DAF-FEF016991493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45" authorId="0" shapeId="0" xr:uid="{8F016DDB-066E-4EBE-9CC4-CCA62C5C69F0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E46" authorId="0" shapeId="0" xr:uid="{B6A322FF-0DF1-43A6-AC89-AACDDAEABD77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E53B65F0-9196-4EE0-ABE4-771DBDFC762D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7EEF110D-ECF2-4DB4-BBDA-823212928836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G49" authorId="0" shapeId="0" xr:uid="{301BE35D-285B-46EA-9BC7-012BB5BC38AC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3E073544-4B76-41E3-922D-280A7599897F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75643A0B-914C-4B0B-9F61-30F678F6BA2A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51" authorId="0" shapeId="0" xr:uid="{6EF14D8E-A4C6-4714-861C-B712816EE1B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H51" authorId="0" shapeId="0" xr:uid="{57902EAC-92AB-488E-865A-8536EBDC94F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83D739B6-C1A1-4037-B81B-E42D86E14442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6" authorId="0" shapeId="0" xr:uid="{5E8B3C2D-BC5A-4499-9A02-E26EDAF871F9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F7" authorId="0" shapeId="0" xr:uid="{F5E3B16F-87D0-4E1F-8FB1-EFA0C832DF6A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H7" authorId="0" shapeId="0" xr:uid="{F56AECA3-CC03-49CD-8714-84E1F821DD3A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11" authorId="0" shapeId="0" xr:uid="{81F27F6C-7238-44C2-B62D-57ECF2AFFF0E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F11" authorId="0" shapeId="0" xr:uid="{0349A8AB-1861-4307-B3DB-70FF9A9A73E8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11" authorId="0" shapeId="0" xr:uid="{555BA704-0278-4393-83A2-A24A7C6F422A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12" authorId="0" shapeId="0" xr:uid="{37A021FD-11C5-428F-9F4F-5D49E1CA7C6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12" authorId="0" shapeId="0" xr:uid="{D1718D29-90EA-4990-A29B-90BEFD9F76C7}">
      <text>
        <r>
          <rPr>
            <b/>
            <sz val="9"/>
            <color indexed="81"/>
            <rFont val="Tahoma"/>
            <family val="2"/>
          </rPr>
          <t>KS54</t>
        </r>
      </text>
    </comment>
    <comment ref="H12" authorId="0" shapeId="0" xr:uid="{D8F35895-7DA2-4A00-AA4D-8340D299517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12" authorId="0" shapeId="0" xr:uid="{C7AA365B-7CA2-4E87-B95B-5D043C756858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J12" authorId="0" shapeId="0" xr:uid="{3A7ACB93-C7AB-4007-86BA-76472C03360B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13" authorId="0" shapeId="0" xr:uid="{A4C130AA-7177-4705-A0BD-98F3BACAB122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K13" authorId="0" shapeId="0" xr:uid="{F4DB5809-CFC0-4FE8-9179-F78B9E33225C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C1667645-72E7-4A60-8343-FD2BDB9CEFB8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3DB9BF9-B610-4ED6-81B4-5F441FDF8EC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18" authorId="0" shapeId="0" xr:uid="{88ED2670-02A6-469C-85D5-06F4D180DB2B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19" authorId="0" shapeId="0" xr:uid="{63D79706-4E85-4C7F-8CFB-9BA9272034F5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21" authorId="0" shapeId="0" xr:uid="{6C2D1F72-BAC0-493B-96EA-A773821E3FD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AEE322AF-E9CF-40F7-B050-A88E5EABC191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N25" authorId="0" shapeId="0" xr:uid="{9606E4B4-E453-40A4-AE61-1F91A8266B9D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43560A2D-2DCD-4D34-A4B6-A3BDE71C5D68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E30" authorId="0" shapeId="0" xr:uid="{0D971F16-574A-4BFF-9CA1-14CEB25775F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30" authorId="0" shapeId="0" xr:uid="{1376AD93-D35A-48E2-99A0-E6C5EDFDAF64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I31" authorId="0" shapeId="0" xr:uid="{075EC099-556B-44FD-B330-CDF369F76C86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32" authorId="0" shapeId="0" xr:uid="{143B7638-0B26-4073-BCB1-689A763E15F2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K32" authorId="0" shapeId="0" xr:uid="{29989AB5-9138-40AA-A743-F541D1BB4182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C33" authorId="0" shapeId="0" xr:uid="{DAB919B8-C47D-4F20-BC32-61F41A7A065A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13020411-887D-4520-B5C3-BCBE7037D3FA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4" authorId="0" shapeId="0" xr:uid="{A1A44C2B-0BD6-4789-AAEC-05B2FC2089B5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F36" authorId="0" shapeId="0" xr:uid="{19AE95DF-88F1-45ED-B596-E8780421202F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36" authorId="0" shapeId="0" xr:uid="{F81B7C84-08A1-46F0-BECA-8603E9ABCE38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H44" authorId="0" shapeId="0" xr:uid="{B0091109-24C3-45A6-BA71-EA914B0033F4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8E33BD56-D4A3-4956-B7E0-87F7F76F559A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E46" authorId="0" shapeId="0" xr:uid="{A676EABA-FC4E-4217-817A-C26F5A10136F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405342DD-B645-4EBF-B5E7-CE317671B464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63278744-DF54-4EBE-8390-B268CBAFC617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G49" authorId="0" shapeId="0" xr:uid="{1F146CD5-55C8-4C6A-894D-3F20BEB120BF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3BC6FE05-561A-4AB7-ABB5-8F6942ECE70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B53AB87A-8E83-4AFA-BAD3-5AF08B4C9285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52" authorId="0" shapeId="0" xr:uid="{98AA2821-81DE-4FE1-8056-5E735B69B9DC}">
      <text>
        <r>
          <rPr>
            <b/>
            <sz val="9"/>
            <color indexed="81"/>
            <rFont val="Tahoma"/>
            <family val="2"/>
          </rPr>
          <t>P305-AB</t>
        </r>
      </text>
    </comment>
    <comment ref="W53" authorId="0" shapeId="0" xr:uid="{71432F64-13E7-493E-B036-9E6C700E19AA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<sst xmlns="http://schemas.openxmlformats.org/spreadsheetml/2006/main" count="5585" uniqueCount="958">
  <si>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</si>
  <si>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</si>
  <si>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</si>
  <si>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</si>
  <si>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</si>
  <si>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</si>
  <si>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</si>
  <si>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</si>
  <si>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</si>
  <si>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</si>
  <si>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</si>
  <si>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</si>
  <si>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</si>
  <si>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</si>
  <si>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</si>
  <si>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</si>
  <si>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09/12</t>
  </si>
  <si>
    <t xml:space="preserve"> KTN - 47B1
LẦU 8</t>
  </si>
  <si>
    <t>Nguyên</t>
  </si>
  <si>
    <t xml:space="preserve"> KTN - 47B2
LẦU 8</t>
  </si>
  <si>
    <t>TL12 - E628</t>
  </si>
  <si>
    <t>Dân</t>
  </si>
  <si>
    <t>JP01TL_KS1A_01</t>
  </si>
  <si>
    <t>Nhu</t>
  </si>
  <si>
    <t>THỨ 3</t>
  </si>
  <si>
    <t>10/12</t>
  </si>
  <si>
    <t>TL47 - GXC 5 
ÂU CƠ</t>
  </si>
  <si>
    <t>TL36- E626
ÂU CƠ</t>
  </si>
  <si>
    <t>TL43 - LHS25</t>
  </si>
  <si>
    <t xml:space="preserve">TL29 - E635 </t>
  </si>
  <si>
    <t xml:space="preserve">TL16 - KS47 </t>
  </si>
  <si>
    <t>Trang</t>
  </si>
  <si>
    <t>TL32 - TV36</t>
  </si>
  <si>
    <t>JP01TL_KS1A_02</t>
  </si>
  <si>
    <t>THỨ 4</t>
  </si>
  <si>
    <t>11/12</t>
  </si>
  <si>
    <t>TL13 - E615
ÂU CƠ</t>
  </si>
  <si>
    <t>TL45- GXC 3
ÂU CƠ</t>
  </si>
  <si>
    <t>TL-20 - E631
ÂU CƠ</t>
  </si>
  <si>
    <t>TL25 - 619
ÂU CƠ</t>
  </si>
  <si>
    <t>TL40 - E633 
ÂU CƠ</t>
  </si>
  <si>
    <t>TL 30- DN99+ST10+ST11</t>
  </si>
  <si>
    <t>TL34 - GTG3 -K1-PC14 -K1-PC15 
NEW</t>
  </si>
  <si>
    <t>TL02 - KS43</t>
  </si>
  <si>
    <t>TL46 - GXC 4</t>
  </si>
  <si>
    <t>THỨ 5</t>
  </si>
  <si>
    <t>12/12</t>
  </si>
  <si>
    <t xml:space="preserve"> KTN - 47A1
LẦU 8</t>
  </si>
  <si>
    <t xml:space="preserve"> KTN - 47A2
LẦU 8</t>
  </si>
  <si>
    <t>TL51 - TK16</t>
  </si>
  <si>
    <t>TL22- E632</t>
  </si>
  <si>
    <t xml:space="preserve"> </t>
  </si>
  <si>
    <t>TL31 - TV35</t>
  </si>
  <si>
    <t>TL33 - DNa101</t>
  </si>
  <si>
    <t>TL19 - KS41
ÂU CƠ</t>
  </si>
  <si>
    <t>TL32 - KS46
ÂU CƠ</t>
  </si>
  <si>
    <t>THỨ 6</t>
  </si>
  <si>
    <t>13/12</t>
  </si>
  <si>
    <t>TL09 - 639
NEW</t>
  </si>
  <si>
    <t xml:space="preserve">JP01TL_KS1A_03 </t>
  </si>
  <si>
    <t>TL14 - E616
ÂU CƠ</t>
  </si>
  <si>
    <t>TL 34 - E624
ÂU CƠ</t>
  </si>
  <si>
    <t>TL39 - G160 
ÂU CƠ</t>
  </si>
  <si>
    <t>TL31 - E637
ÂU CƠ</t>
  </si>
  <si>
    <t>THỨ 7</t>
  </si>
  <si>
    <t>14/12</t>
  </si>
  <si>
    <t>CHỦ NHẬT</t>
  </si>
  <si>
    <t>15/12</t>
  </si>
  <si>
    <t>JP03TL_KS1A_01</t>
  </si>
  <si>
    <t>16/12</t>
  </si>
  <si>
    <t>KTN 48A1
LẦU 8</t>
  </si>
  <si>
    <t>KTN 48A2
LẦU 8</t>
  </si>
  <si>
    <t>TL33 -E623</t>
  </si>
  <si>
    <t>TL41 - TK17</t>
  </si>
  <si>
    <t>TL03 - E636
ÂU CƠ</t>
  </si>
  <si>
    <t>17/12</t>
  </si>
  <si>
    <t>KTN - 51B - P201
NEW</t>
  </si>
  <si>
    <t>TL35 - E625 
ÂU CƠ</t>
  </si>
  <si>
    <t>KTN 49A 
 ÂU CƠ</t>
  </si>
  <si>
    <t>TL08 - E638
NEW</t>
  </si>
  <si>
    <t>TL37 - KS45</t>
  </si>
  <si>
    <t>TL07 - GXC7</t>
  </si>
  <si>
    <t>18/12</t>
  </si>
  <si>
    <t>TL01 - GXC 6 
ÂU CƠ</t>
  </si>
  <si>
    <t>KTN 48B
LẦU 8</t>
  </si>
  <si>
    <t>TL04 - GXC 2 
ÂU CƠ</t>
  </si>
  <si>
    <t>TL38 - KS48
ÂU CƠ</t>
  </si>
  <si>
    <t>19/12</t>
  </si>
  <si>
    <t>TL24 - KS39
ÂU CƠ</t>
  </si>
  <si>
    <t>TL 06- NH1+NH2
ÂU CƠ</t>
  </si>
  <si>
    <t>KTN 49B 
ÂU CƠ</t>
  </si>
  <si>
    <t>TL18 - E630  
ÂU CƠ</t>
  </si>
  <si>
    <t>TL10 - LHS24</t>
  </si>
  <si>
    <t>TL17 - E618</t>
  </si>
  <si>
    <t>20/12</t>
  </si>
  <si>
    <t>TL42 - E634
ÂU CƠ</t>
  </si>
  <si>
    <t>TL15 -E617
ÂU CƠ</t>
  </si>
  <si>
    <t>TL05 - TK18</t>
  </si>
  <si>
    <t>KTN - 51A - P201
NEW</t>
  </si>
  <si>
    <t>TL28 -E621</t>
  </si>
  <si>
    <t>TL49 - KS40
ÂU CƠ</t>
  </si>
  <si>
    <t>TL30 - E620
ÂU CƠ</t>
  </si>
  <si>
    <t>21/12</t>
  </si>
  <si>
    <t>TEST ĐẦU VÀO
TTLK</t>
  </si>
  <si>
    <t>JP01TL_KS1A_05</t>
  </si>
  <si>
    <t>JP01TL_KS1A_06</t>
  </si>
  <si>
    <t>22/12</t>
  </si>
  <si>
    <t xml:space="preserve"> 7 - 8 (15h15-16h45) </t>
  </si>
  <si>
    <t>23/12</t>
  </si>
  <si>
    <t>KTN - 50B1,2 -ÂU CƠ
NEW</t>
  </si>
  <si>
    <t>24/12</t>
  </si>
  <si>
    <t>25/12</t>
  </si>
  <si>
    <t>TL23 - GXC8
ÂU CƠ</t>
  </si>
  <si>
    <t xml:space="preserve">TL34 - GTG3 -K1-PC14- 
K1-PC15 </t>
  </si>
  <si>
    <t xml:space="preserve">TL09 - 639 </t>
  </si>
  <si>
    <t>TL35 - LA+BV+BD+AG
NEW</t>
  </si>
  <si>
    <t>26/12</t>
  </si>
  <si>
    <t>KTN - 50A1,2 -ÂU CƠ
NEW</t>
  </si>
  <si>
    <t>27/12</t>
  </si>
  <si>
    <t>28/12</t>
  </si>
  <si>
    <t>JP01TL_KS1A_04</t>
  </si>
  <si>
    <t>29/12</t>
  </si>
  <si>
    <t>30/12</t>
  </si>
  <si>
    <t>31/12</t>
  </si>
  <si>
    <t>KTN - 51B
LẦU 8 - AB</t>
  </si>
  <si>
    <t>TL08 - 638
ÂU CƠ</t>
  </si>
  <si>
    <t>01/01</t>
  </si>
  <si>
    <t>NGHỈ TẾT DL</t>
  </si>
  <si>
    <t>02/01</t>
  </si>
  <si>
    <t>TL 06- NH1+NH2
LẦU 8</t>
  </si>
  <si>
    <t>TL36 TV37-ST12 
NEW</t>
  </si>
  <si>
    <t>03/01</t>
  </si>
  <si>
    <t>KTN - 51A 
LẦU 8 - AB</t>
  </si>
  <si>
    <t xml:space="preserve"> 04/01</t>
  </si>
  <si>
    <t xml:space="preserve"> 05/01</t>
  </si>
  <si>
    <t>TRANG</t>
  </si>
  <si>
    <t>UYÊN</t>
  </si>
  <si>
    <t>NHU</t>
  </si>
  <si>
    <t>NGUYÊN</t>
  </si>
  <si>
    <t>DÂN</t>
  </si>
  <si>
    <t>TUẦN 2</t>
  </si>
  <si>
    <t>TỐI</t>
  </si>
  <si>
    <t>TỔNG</t>
  </si>
  <si>
    <t>.</t>
  </si>
  <si>
    <t>TUẦN 3</t>
  </si>
  <si>
    <t>TUẦN 1</t>
  </si>
  <si>
    <t>THÁNG</t>
  </si>
  <si>
    <t>TUẦN 4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</si>
  <si>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</si>
  <si>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06/01</t>
  </si>
  <si>
    <t>TL11 - HR7
NEW</t>
  </si>
  <si>
    <t>TL09 - 639</t>
  </si>
  <si>
    <t>KTN - 50 B1
LẦU 7 -  ÂU CƠ</t>
  </si>
  <si>
    <t>KTN - 50 B2 
LẦU 7 -  ÂU CƠ</t>
  </si>
  <si>
    <t>07/01</t>
  </si>
  <si>
    <t>Uyên</t>
  </si>
  <si>
    <t>08/01</t>
  </si>
  <si>
    <t>TL20 - E631
ÂU CƠ</t>
  </si>
  <si>
    <t xml:space="preserve">TL34 - GTG3 -K1-PC14 -K1-PC15 </t>
  </si>
  <si>
    <t>TL35 - LA+BV+BD+AG</t>
  </si>
  <si>
    <t>09/01</t>
  </si>
  <si>
    <t>KTN - 50 A1
LẦU 7 -  ÂU CƠ</t>
  </si>
  <si>
    <t>KTN - 50 A2
LẦU 7 -  ÂU CƠ</t>
  </si>
  <si>
    <t>TL14 - E642 
NEW</t>
  </si>
  <si>
    <t>10/01</t>
  </si>
  <si>
    <t>TL17 - E643
NEW</t>
  </si>
  <si>
    <t>11/01</t>
  </si>
  <si>
    <t>12/01</t>
  </si>
  <si>
    <t>13/01</t>
  </si>
  <si>
    <t>KTN 48A1
LẦU 8-AB</t>
  </si>
  <si>
    <t>KTN 48A2
LẦU 8-AB</t>
  </si>
  <si>
    <t>TL11 - HR7</t>
  </si>
  <si>
    <t>TL07 - GXC7
LẦU 8</t>
  </si>
  <si>
    <t>14/01</t>
  </si>
  <si>
    <t>KTN 49A 
LẦU 7 -  ÂU CƠ</t>
  </si>
  <si>
    <t>KTN - 51B 
LẦU 8-AB</t>
  </si>
  <si>
    <t>15/01</t>
  </si>
  <si>
    <t>KTN 48B
LẦU 8-AB</t>
  </si>
  <si>
    <t>TL27- KS50 
NEW</t>
  </si>
  <si>
    <t>16/01</t>
  </si>
  <si>
    <t>KTN 49B 
LẦU 7 -  ÂU CƠ</t>
  </si>
  <si>
    <t>17/01</t>
  </si>
  <si>
    <t xml:space="preserve">TL36 TV37-ST12 </t>
  </si>
  <si>
    <t>18/01</t>
  </si>
  <si>
    <t>19/01</t>
  </si>
  <si>
    <t>20/01</t>
  </si>
  <si>
    <t>21/01</t>
  </si>
  <si>
    <t>TL14 - E642 
ÂU CƠ</t>
  </si>
  <si>
    <t>22/01</t>
  </si>
  <si>
    <t>KTN 48B
ÂU CƠ</t>
  </si>
  <si>
    <t>TL17 - E643
ÂU CƠ</t>
  </si>
  <si>
    <t xml:space="preserve">TL39 - G160 </t>
  </si>
  <si>
    <t>23/01</t>
  </si>
  <si>
    <t>TL 06- NH1+NH2
ẤP BẮC</t>
  </si>
  <si>
    <t>24/01</t>
  </si>
  <si>
    <t>25/01</t>
  </si>
  <si>
    <t>NGHỈ TẾT AL</t>
  </si>
  <si>
    <t>27/01</t>
  </si>
  <si>
    <t>28/01</t>
  </si>
  <si>
    <t>29/01</t>
  </si>
  <si>
    <t>30/01</t>
  </si>
  <si>
    <t>31/01</t>
  </si>
  <si>
    <t xml:space="preserve"> 01/02</t>
  </si>
  <si>
    <t xml:space="preserve"> 02/02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</si>
  <si>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19/02/2025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02.2025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</si>
  <si>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</si>
  <si>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</si>
  <si>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</si>
  <si>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</si>
  <si>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</si>
  <si>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</si>
  <si>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</si>
  <si>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</si>
  <si>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</si>
  <si>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</si>
  <si>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TL15 - GXC9
NEW</t>
  </si>
  <si>
    <t>13/02</t>
  </si>
  <si>
    <t>TL27- KS50 
ÂU CƠ</t>
  </si>
  <si>
    <t>14/02</t>
  </si>
  <si>
    <t>TL 01 - DNa102- KS3
NEW</t>
  </si>
  <si>
    <t>15/02</t>
  </si>
  <si>
    <t>16/02</t>
  </si>
  <si>
    <t>17/02</t>
  </si>
  <si>
    <t>18/02</t>
  </si>
  <si>
    <t xml:space="preserve">TL36 - ST12 </t>
  </si>
  <si>
    <t>19/02</t>
  </si>
  <si>
    <t xml:space="preserve">TL40 - E633 </t>
  </si>
  <si>
    <t>20/02</t>
  </si>
  <si>
    <t>JP01TL_KS1A_02.2</t>
  </si>
  <si>
    <t>TL 06- NH1+NH2</t>
  </si>
  <si>
    <t>21/02</t>
  </si>
  <si>
    <t>22/02</t>
  </si>
  <si>
    <t>24/02</t>
  </si>
  <si>
    <t>KTN - 52A - P.201
NEW</t>
  </si>
  <si>
    <t>25/02</t>
  </si>
  <si>
    <t>KTN - 53A1,2 - P.201
NEW</t>
  </si>
  <si>
    <t>TL 01 - DNa102- KS3</t>
  </si>
  <si>
    <t>26/02</t>
  </si>
  <si>
    <t>KTN - 52B - P.201
NEW</t>
  </si>
  <si>
    <t>TL01 - E640
NEW</t>
  </si>
  <si>
    <t>JP01TL_KS1A_01.2</t>
  </si>
  <si>
    <t>TL15 - GXC9
ÂU CƠ</t>
  </si>
  <si>
    <t>27/02</t>
  </si>
  <si>
    <t>KTN - 53B1,2 - P.201
NEW</t>
  </si>
  <si>
    <t>28/02</t>
  </si>
  <si>
    <t>TL13 - E644
NEW</t>
  </si>
  <si>
    <t>TL21 - E645
NEW</t>
  </si>
  <si>
    <t xml:space="preserve"> 01/03</t>
  </si>
  <si>
    <t xml:space="preserve"> 02/03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</si>
  <si>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17/03/2025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03.2025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</si>
  <si>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03/03</t>
  </si>
  <si>
    <t>04/03</t>
  </si>
  <si>
    <t>TL25 - E647
NEW</t>
  </si>
  <si>
    <t>TL28 - MAITEKE T6
NEW</t>
  </si>
  <si>
    <t>TL02 - DNa103+HUE32 
NEW</t>
  </si>
  <si>
    <t>05/03</t>
  </si>
  <si>
    <t>TL04 - E646
NEW</t>
  </si>
  <si>
    <t>06/03</t>
  </si>
  <si>
    <t>KTN - 53B1
LẦU 8</t>
  </si>
  <si>
    <t>KTN - 53B2
LẦU 8</t>
  </si>
  <si>
    <t>07/03</t>
  </si>
  <si>
    <t>TL01 - E640
ÂU CƠ</t>
  </si>
  <si>
    <t>08/03</t>
  </si>
  <si>
    <t>10/03</t>
  </si>
  <si>
    <t>KTN - 52A
LẦU 8</t>
  </si>
  <si>
    <t>TL30 - GXC10
NEW</t>
  </si>
  <si>
    <t>TL05 - TG46+VL78
NEW</t>
  </si>
  <si>
    <t>11/03</t>
  </si>
  <si>
    <t>KTN - 53A1
LẦU 8</t>
  </si>
  <si>
    <t>KTN - 53A2 
LẦU 8</t>
  </si>
  <si>
    <t>TL15 - GXC9</t>
  </si>
  <si>
    <t>TL03 -KS4-DNa+HN39
NEW</t>
  </si>
  <si>
    <t>TL04 - TV38
NEW</t>
  </si>
  <si>
    <t>12/03</t>
  </si>
  <si>
    <t>KTN - 52B
LẦU 8</t>
  </si>
  <si>
    <t>13/03</t>
  </si>
  <si>
    <t>TL21 - E645
ÂU CƠ</t>
  </si>
  <si>
    <t>TL13 - E644</t>
  </si>
  <si>
    <t>14/03</t>
  </si>
  <si>
    <t>TL26 - TK19
NEW</t>
  </si>
  <si>
    <t>15/03</t>
  </si>
  <si>
    <t>17/03</t>
  </si>
  <si>
    <t>KTN 54B - P.301 - ÂU CƠ 
NEW</t>
  </si>
  <si>
    <t>TL 06 DN102-BD62
NEW</t>
  </si>
  <si>
    <t>18/03</t>
  </si>
  <si>
    <t>KTN 56B1,2 - P301 - ÂU CƠ
 NEW</t>
  </si>
  <si>
    <t>TL24 - KS51
NEW</t>
  </si>
  <si>
    <t>TL28 - MAITEKE T6</t>
  </si>
  <si>
    <t>19/03</t>
  </si>
  <si>
    <t>TL30 - GXC10
ÂU CƠ</t>
  </si>
  <si>
    <t>TL07 DN103 -KSDB1-K2-DN
NEW</t>
  </si>
  <si>
    <t>TL02 - DNa103+HUE32+TG46+BT32</t>
  </si>
  <si>
    <t>20/03</t>
  </si>
  <si>
    <t>TL04 - E646
ÂU CƠ</t>
  </si>
  <si>
    <t>KTN 54A - P301 - ÂU CƠ
NEW</t>
  </si>
  <si>
    <t>TL 06- NH2</t>
  </si>
  <si>
    <t>21/03</t>
  </si>
  <si>
    <t>KTN 56 A1,2 -P301 - ÂU CƠ
 NEW</t>
  </si>
  <si>
    <t>TL25 - E647
ÂU CƠ</t>
  </si>
  <si>
    <t>Uyên
Hiếu</t>
  </si>
  <si>
    <t>22/03</t>
  </si>
  <si>
    <t>24/03</t>
  </si>
  <si>
    <t>KTN 55B1,2 -P201 - 24AB
 NEW</t>
  </si>
  <si>
    <t>Nguyên
Hiếu</t>
  </si>
  <si>
    <t>25/03</t>
  </si>
  <si>
    <t>TL03 -KS4-DNa+HN39</t>
  </si>
  <si>
    <t>TL04 - TV38</t>
  </si>
  <si>
    <t>TL05 - VL78
OFF</t>
  </si>
  <si>
    <t>26/03</t>
  </si>
  <si>
    <t>Hiếu
Dân</t>
  </si>
  <si>
    <t>TL08 - KSDB1-K1-DN
NEW</t>
  </si>
  <si>
    <t>27/03</t>
  </si>
  <si>
    <t>TL26 - TK19</t>
  </si>
  <si>
    <t>28/03</t>
  </si>
  <si>
    <t>KTN 55 A1,2 - P201 - 24AB
NEW</t>
  </si>
  <si>
    <t xml:space="preserve"> 29/03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</si>
  <si>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14/04/2025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04.2025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</si>
  <si>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31/03</t>
  </si>
  <si>
    <t>KTN 54B1
ÂU CƠ</t>
  </si>
  <si>
    <t>KTN 54B2
ÂU CƠ</t>
  </si>
  <si>
    <t>TL 06 DN102-BD62</t>
  </si>
  <si>
    <t>01/04</t>
  </si>
  <si>
    <t>TL10 - LHS24+LHS25</t>
  </si>
  <si>
    <t>TL02 - DNa103+HUE32+BT32</t>
  </si>
  <si>
    <t>02/04</t>
  </si>
  <si>
    <t>TL33 - GXC12 - ÂU CƠ
NEW</t>
  </si>
  <si>
    <t>TL36 - E650
NEW</t>
  </si>
  <si>
    <t>Hiếu
Trang</t>
  </si>
  <si>
    <t>TL07 DN103 -KSDB1-K1-DN</t>
  </si>
  <si>
    <t>03/04</t>
  </si>
  <si>
    <t>KTN 54A 
ÂU CƠ</t>
  </si>
  <si>
    <t>TL24 - KS51
ÂU CƠ</t>
  </si>
  <si>
    <t>04/04</t>
  </si>
  <si>
    <t>KTN 56 A1
ÂU CƠ</t>
  </si>
  <si>
    <t>KTN 56 A2
ÂU CƠ</t>
  </si>
  <si>
    <t>Hiếu
Nguyên</t>
  </si>
  <si>
    <t>TL 06- NH2.1
NEW</t>
  </si>
  <si>
    <t>05/04</t>
  </si>
  <si>
    <t>NGHỈ LỄ</t>
  </si>
  <si>
    <t>07/04</t>
  </si>
  <si>
    <t>08/04</t>
  </si>
  <si>
    <t>Hiếu
Uyên</t>
  </si>
  <si>
    <t>KTN 56B1
ÂU CƠ</t>
  </si>
  <si>
    <t>KTN 56B2 
ÂU CƠ</t>
  </si>
  <si>
    <t>TL 34 - E648
NEW</t>
  </si>
  <si>
    <t>09/04</t>
  </si>
  <si>
    <t>TL08 - KSDB2-K1-DN</t>
  </si>
  <si>
    <t>10/04</t>
  </si>
  <si>
    <t>TL07 - GXC11
NEW</t>
  </si>
  <si>
    <t>TL35 -E649
NEW</t>
  </si>
  <si>
    <t>11/04</t>
  </si>
  <si>
    <t>TL09-TV39+K1-GPC5
NEW</t>
  </si>
  <si>
    <t>TL03 -KS4-Dna
học bù</t>
  </si>
  <si>
    <t>KTN 55 A1
LẦU 8-AB</t>
  </si>
  <si>
    <t>KTN 55 A2
LẦU 8-AB</t>
  </si>
  <si>
    <t>12/04</t>
  </si>
  <si>
    <t>14/04</t>
  </si>
  <si>
    <t>15/04</t>
  </si>
  <si>
    <t>TL36 - E650
P.501-ÂU CƠ</t>
  </si>
  <si>
    <t>16/04</t>
  </si>
  <si>
    <t>TL17 - E643
P605 -ÂU CƠ</t>
  </si>
  <si>
    <t>17/04</t>
  </si>
  <si>
    <t>TL33 - GXC12
ÂU CƠ</t>
  </si>
  <si>
    <t>TL16 - KS47 
P.404</t>
  </si>
  <si>
    <t>18/04</t>
  </si>
  <si>
    <t>TL 06- NH2.1</t>
  </si>
  <si>
    <t>19/04</t>
  </si>
  <si>
    <t>21/04</t>
  </si>
  <si>
    <t>KTN 55B1
LẦU 8 -AB</t>
  </si>
  <si>
    <t>KTN 55B2
LẦU 8 -AB</t>
  </si>
  <si>
    <t>KTN 57 A1,2 -P301 - ÂU CƠ
 NEW</t>
  </si>
  <si>
    <t>22/04</t>
  </si>
  <si>
    <t>TL 34 - E648
P302 - ÂU CƠ</t>
  </si>
  <si>
    <t>TL07 - GXC11</t>
  </si>
  <si>
    <t>23/04</t>
  </si>
  <si>
    <t>TL11 - 651
NEW</t>
  </si>
  <si>
    <t>TL14 - GXC13 
NEW - ÂU CƠ</t>
  </si>
  <si>
    <t>24/04</t>
  </si>
  <si>
    <t>TL35 -E649
P501 - ÂU CƠ</t>
  </si>
  <si>
    <t>25/04</t>
  </si>
  <si>
    <t>KTN 57B1,2-P301-ÂU CƠ
 NEW</t>
  </si>
  <si>
    <t>TL09-TV39+K1-GPC5</t>
  </si>
  <si>
    <t xml:space="preserve"> 26/04</t>
  </si>
  <si>
    <t>HIẾU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</si>
  <si>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13/05/2025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05.2025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</si>
  <si>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28/04</t>
  </si>
  <si>
    <t>TL36 - E650
ÂU CƠ</t>
  </si>
  <si>
    <t>TL33 - GXC12 
 ÂU CƠ</t>
  </si>
  <si>
    <t>KTN 58 A - P201 - 24AB
NEW</t>
  </si>
  <si>
    <t>TL07 DN103 -KSDB1-K2-DN</t>
  </si>
  <si>
    <t>TL11 - VL79-SPKT
NEW OFF</t>
  </si>
  <si>
    <t>29/04</t>
  </si>
  <si>
    <t>TL40 - E654
NEW</t>
  </si>
  <si>
    <t>TL10 - BV47-ST13-TG47
NEW</t>
  </si>
  <si>
    <t>30/04</t>
  </si>
  <si>
    <t>01/05</t>
  </si>
  <si>
    <t>02/05</t>
  </si>
  <si>
    <t>03/05</t>
  </si>
  <si>
    <t>05/05</t>
  </si>
  <si>
    <t>KTN 57 A1 
ÂU CƠ</t>
  </si>
  <si>
    <t>KTN 57 A2
ÂU CƠ</t>
  </si>
  <si>
    <t>TL14 - GXC13
ÂU CƠ</t>
  </si>
  <si>
    <t>TL 34 - E648
ÂU CƠ</t>
  </si>
  <si>
    <t>TL01 - E640
LẦU 7 -ÂU CƠ</t>
  </si>
  <si>
    <t>06/05</t>
  </si>
  <si>
    <t>TL12 - E652
NEW</t>
  </si>
  <si>
    <t>TL19 - KS52
NEW</t>
  </si>
  <si>
    <t>TL18 - E653
NEW</t>
  </si>
  <si>
    <t>07/05</t>
  </si>
  <si>
    <t>TL11 - 651</t>
  </si>
  <si>
    <t>KTN 58 B - P201 - 24AB
NEW</t>
  </si>
  <si>
    <t>08/05</t>
  </si>
  <si>
    <t>TL16 - KS47.2
ÂU CƠ</t>
  </si>
  <si>
    <t>TL35 -E649
ÂU CƠ</t>
  </si>
  <si>
    <t>09/05</t>
  </si>
  <si>
    <t>KTN 57B1
ÂU CƠ</t>
  </si>
  <si>
    <t>KTN 57B2
ÂU CƠ</t>
  </si>
  <si>
    <t>TL16 - KS47.1</t>
  </si>
  <si>
    <t>TL03 -KS4-DNa+HN39+TV38</t>
  </si>
  <si>
    <t>TL09-TV39++K1-GPC5</t>
  </si>
  <si>
    <t>10/05</t>
  </si>
  <si>
    <t>12/05</t>
  </si>
  <si>
    <t>KTN 58 A 
LẦU 8-ẤP BẮC</t>
  </si>
  <si>
    <t>TL11 - VL79-SPKT
OFF</t>
  </si>
  <si>
    <t>13/05</t>
  </si>
  <si>
    <t>TL10 - LHS24+ LHS25</t>
  </si>
  <si>
    <t>TL10 - BV47-ST13-TG47</t>
  </si>
  <si>
    <t>TL02 - DNa102+HUE32+BT32</t>
  </si>
  <si>
    <t>14/05</t>
  </si>
  <si>
    <t>KTN 58 B
LẦU 8-ẤP BẮC</t>
  </si>
  <si>
    <t>15/05</t>
  </si>
  <si>
    <t xml:space="preserve">TL23 - GXC14
NEW </t>
  </si>
  <si>
    <t>16/05</t>
  </si>
  <si>
    <t>17/05</t>
  </si>
  <si>
    <t>19/05</t>
  </si>
  <si>
    <t>20/05</t>
  </si>
  <si>
    <t>KTN - 59A
P201 - 24AB
NEW</t>
  </si>
  <si>
    <t>21/05</t>
  </si>
  <si>
    <t>TL18 - E653</t>
  </si>
  <si>
    <t>TL19 - KS52</t>
  </si>
  <si>
    <t>TL08 -DN103+ KSDB2-K1-DN</t>
  </si>
  <si>
    <t>22/05</t>
  </si>
  <si>
    <t>TL12 - E652
ÂU CƠ</t>
  </si>
  <si>
    <t>TL07 - GXC11 + TK19</t>
  </si>
  <si>
    <t>23/05</t>
  </si>
  <si>
    <t>KTN 57 A2
LẦU 8 -AB</t>
  </si>
  <si>
    <t xml:space="preserve">TL37 - KS45                                        </t>
  </si>
  <si>
    <t xml:space="preserve"> 24/05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</si>
  <si>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</si>
  <si>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>THỨ</t>
  </si>
  <si>
    <t>LỚP</t>
  </si>
  <si>
    <t>TIẾT</t>
  </si>
  <si>
    <t>GIÁO VIÊN</t>
  </si>
  <si>
    <t>ĐỊA ĐIỂM HỌC</t>
  </si>
  <si>
    <t>GHI CHÚ</t>
  </si>
  <si>
    <t>10.12.2024</t>
  </si>
  <si>
    <t>KS47</t>
  </si>
  <si>
    <t>7 - 8</t>
  </si>
  <si>
    <t>LẦU 8 - AB1</t>
  </si>
  <si>
    <t>11.12.2024</t>
  </si>
  <si>
    <t>KS43</t>
  </si>
  <si>
    <t>HỌC LÝ THUYẾT BỆNH LÝ TẠI PHÒNG</t>
  </si>
  <si>
    <t>13.12.2024</t>
  </si>
  <si>
    <t>KS46</t>
  </si>
  <si>
    <t>5 - 6</t>
  </si>
  <si>
    <t>ÂU CƠ</t>
  </si>
  <si>
    <t>KS41</t>
  </si>
  <si>
    <t>17.12.2024</t>
  </si>
  <si>
    <t>KS45</t>
  </si>
  <si>
    <t>18.12.2024</t>
  </si>
  <si>
    <t>KS48</t>
  </si>
  <si>
    <t>19.12.2024</t>
  </si>
  <si>
    <t>KS39</t>
  </si>
  <si>
    <t>1 - 2</t>
  </si>
  <si>
    <t>20.12.2024</t>
  </si>
  <si>
    <t>KS40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</si>
  <si>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</si>
  <si>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</si>
  <si>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</si>
  <si>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</si>
  <si>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</si>
  <si>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</si>
  <si>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t xml:space="preserve">CHÚ THÍCH:   - Màu xanh là học lý thuyết
                -  Màu vàng là thay đổi 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</si>
  <si>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</si>
  <si>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</si>
  <si>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</si>
  <si>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</si>
  <si>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</si>
  <si>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</si>
  <si>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</si>
  <si>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</si>
  <si>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>TL04 - DNA97</t>
  </si>
  <si>
    <t xml:space="preserve"> 5 - 6 
(13h15-14h45)</t>
  </si>
  <si>
    <t>Thầy Nhu</t>
  </si>
  <si>
    <t>03.04.2024</t>
  </si>
  <si>
    <t xml:space="preserve"> 1 - 2
(8h-9h30)</t>
  </si>
  <si>
    <t>TL03 - HUE28 + K1-PC65,PC64</t>
  </si>
  <si>
    <t xml:space="preserve"> 7 - 8 
(15h15-16h45)</t>
  </si>
  <si>
    <t>04.04.2024</t>
  </si>
  <si>
    <t>11.04.2024</t>
  </si>
  <si>
    <t>05.04.2024</t>
  </si>
  <si>
    <t>12.04.2024</t>
  </si>
  <si>
    <t xml:space="preserve">TL02-DNA95 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</si>
  <si>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</si>
  <si>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</si>
  <si>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</si>
  <si>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</si>
  <si>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</si>
  <si>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</si>
  <si>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</si>
  <si>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</si>
  <si>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>TL 01-TV27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</si>
  <si>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</si>
  <si>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</si>
  <si>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</si>
  <si>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</si>
  <si>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</si>
  <si>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</si>
  <si>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</si>
  <si>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</si>
  <si>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>TL 07 - BD59</t>
  </si>
  <si>
    <t xml:space="preserve"> 3 - 4 
(10h-11h30)</t>
  </si>
  <si>
    <t>CHÚ THÍCH: Màu vàng là khai giảng lớp mới
     Màu xanh là thay đổi mới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</si>
  <si>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13/06/2025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06.2025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</si>
  <si>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26/05</t>
  </si>
  <si>
    <t>TL04 - 655
NEW</t>
  </si>
  <si>
    <t xml:space="preserve">Dân </t>
  </si>
  <si>
    <t>27/05</t>
  </si>
  <si>
    <t>TL17 - E643 - TCVĐ
ÂU CƠ</t>
  </si>
  <si>
    <t>TL08 - 638 - TCVĐ
ÂU CƠ</t>
  </si>
  <si>
    <t>TL23 - GXC14</t>
  </si>
  <si>
    <t>TL10 - BV47-TG47-DNA104-BV48</t>
  </si>
  <si>
    <t>TL02 - DNa102+BT32</t>
  </si>
  <si>
    <t>28/05</t>
  </si>
  <si>
    <t>29/05</t>
  </si>
  <si>
    <t>KTN - 59B
P201 - 24AB
NEW</t>
  </si>
  <si>
    <t>30/05</t>
  </si>
  <si>
    <t>TL15 - NH3 - TCVĐ
ÂU CƠ</t>
  </si>
  <si>
    <t>KTN 58 A
 LẦU 8 -AB</t>
  </si>
  <si>
    <t>TL20 - E656
NEW</t>
  </si>
  <si>
    <t>31/05</t>
  </si>
  <si>
    <t>02/06</t>
  </si>
  <si>
    <t>KTN - 59A
LẦU 8-ẤP BẮC</t>
  </si>
  <si>
    <t>KTN - 60B1,2-P301-ÂU CƠ
 NEW</t>
  </si>
  <si>
    <t>TL13 - ST14
NEW</t>
  </si>
  <si>
    <t>Hiếu</t>
  </si>
  <si>
    <t>03/06</t>
  </si>
  <si>
    <t>TL21 - E657
NEW</t>
  </si>
  <si>
    <t>TL12 - BT33
NEW</t>
  </si>
  <si>
    <t>04/06</t>
  </si>
  <si>
    <t>05/06</t>
  </si>
  <si>
    <t>KTN - 60A1,2-P301-ÂU CƠ
 NEW</t>
  </si>
  <si>
    <t>TL07 - GXC11+TK19</t>
  </si>
  <si>
    <t>06/06</t>
  </si>
  <si>
    <t>TL14 - TV40-HN40
NEW</t>
  </si>
  <si>
    <t>07/06</t>
  </si>
  <si>
    <t>09/06</t>
  </si>
  <si>
    <t>KTN - 61B
P201 - 24AB
NEW</t>
  </si>
  <si>
    <t>10/06</t>
  </si>
  <si>
    <t>TL02 - KS54
NEW</t>
  </si>
  <si>
    <t>TL10 - BV47-DNA104-BV48</t>
  </si>
  <si>
    <t>11/06</t>
  </si>
  <si>
    <t>TL15 - NH3
ÂU CƠ</t>
  </si>
  <si>
    <t>TL24 - KS51 - TCVĐ
ÂU CƠ</t>
  </si>
  <si>
    <t>12/06</t>
  </si>
  <si>
    <t>KTN - 61A
P201 - 24AB
NEW</t>
  </si>
  <si>
    <t>KTN - 59B
LẦU 8-ẤP BẮC</t>
  </si>
  <si>
    <t>TL04 - 655</t>
  </si>
  <si>
    <t>13/06</t>
  </si>
  <si>
    <t>TL36 - E650 - TCVĐ
ÂU CƠ</t>
  </si>
  <si>
    <t>TL20 - E656
ÂU CƠ</t>
  </si>
  <si>
    <t>14/06</t>
  </si>
  <si>
    <t>16/06</t>
  </si>
  <si>
    <t>KTN - 60B1
ÂU CƠ</t>
  </si>
  <si>
    <t>KTN - 60B2
ÂU CƠ</t>
  </si>
  <si>
    <t>TL13 - ST14</t>
  </si>
  <si>
    <t>17/06</t>
  </si>
  <si>
    <t>TL12 - BT33</t>
  </si>
  <si>
    <t>18/06</t>
  </si>
  <si>
    <t>TL29 - GXC15
ÂU CƠ - NEW</t>
  </si>
  <si>
    <t>TL 15-DNa105 
NEW</t>
  </si>
  <si>
    <t>19/06</t>
  </si>
  <si>
    <t>TL21 - E657
P402 - ÂU CƠ</t>
  </si>
  <si>
    <t>TL35 -E649 - TCVĐ
ÂU CƠ</t>
  </si>
  <si>
    <t>20/06</t>
  </si>
  <si>
    <t>KTN - 60A1
ÂU CƠ</t>
  </si>
  <si>
    <t>KTN - 60A2
LẦU 8-ẤP BẮC</t>
  </si>
  <si>
    <t>TL14 - TV40-HN40- K1-PC47-K1-GPC5</t>
  </si>
  <si>
    <t xml:space="preserve"> 21/06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</si>
  <si>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05/07/2025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07.2025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</si>
  <si>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r>
      <rPr>
        <b/>
        <sz val="24"/>
        <color theme="1"/>
        <rFont val="Verdana"/>
        <family val="2"/>
      </rPr>
      <t>CƠ SỞ ẤP BẮC (LẦU 08-SÂN THƯỢNG) - ÂU CƠ (LẦU 7-HỘI TRƯỜNG)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</si>
  <si>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23/06</t>
  </si>
  <si>
    <t>KTN - 61B
LẦU 8-ẤP BẮC</t>
  </si>
  <si>
    <t>24/06</t>
  </si>
  <si>
    <t>TL17 - E643 
ÂU CƠ</t>
  </si>
  <si>
    <t>TL03 - E658
NEW</t>
  </si>
  <si>
    <t>25/06</t>
  </si>
  <si>
    <t>KTN - 61A
LẦU 8-ẤP BẮC</t>
  </si>
  <si>
    <t>TL18 - TV41
NEW</t>
  </si>
  <si>
    <t>26/06</t>
  </si>
  <si>
    <t>TL22 - 659
NEW</t>
  </si>
  <si>
    <t>27/06</t>
  </si>
  <si>
    <t>TL02 - KS54
ÂU CƠ</t>
  </si>
  <si>
    <t>TL17 - DN105
NEW</t>
  </si>
  <si>
    <t>28/06</t>
  </si>
  <si>
    <t>30/06</t>
  </si>
  <si>
    <t>TL13 - ST14
OFF</t>
  </si>
  <si>
    <t>01/07</t>
  </si>
  <si>
    <t xml:space="preserve">TL29 - GXC15
ÂU CƠ </t>
  </si>
  <si>
    <t xml:space="preserve">TL 15-DNa105 </t>
  </si>
  <si>
    <t>02/07</t>
  </si>
  <si>
    <t>TL38 - KS48 -TCVĐ
ÂU CƠ</t>
  </si>
  <si>
    <t>TL11 - 651 -TCVĐ</t>
  </si>
  <si>
    <t>03/07</t>
  </si>
  <si>
    <t>TL16 - KS47.2 - TCVĐ
ÂU CƠ</t>
  </si>
  <si>
    <t>04/07</t>
  </si>
  <si>
    <t>TL21 - E657
ÂU CƠ</t>
  </si>
  <si>
    <t>TL 34 - E648 -TCVĐ
ÂU CƠ</t>
  </si>
  <si>
    <t>TL31 - E660
NEW</t>
  </si>
  <si>
    <t>05/07</t>
  </si>
  <si>
    <t>07/07</t>
  </si>
  <si>
    <t>08/07</t>
  </si>
  <si>
    <t>TL36 - E650 
ÂU CƠ</t>
  </si>
  <si>
    <t>09/07</t>
  </si>
  <si>
    <t>TL33 - GXC12 - TCVĐ
ÂU CƠ</t>
  </si>
  <si>
    <t>TL18 - TV41</t>
  </si>
  <si>
    <t>10/07</t>
  </si>
  <si>
    <t>TL03 - E658</t>
  </si>
  <si>
    <t>TL22 - 659</t>
  </si>
  <si>
    <t>11/07</t>
  </si>
  <si>
    <t>TL17 - DN105</t>
  </si>
  <si>
    <t>12/07</t>
  </si>
  <si>
    <t>14/07</t>
  </si>
  <si>
    <t>KTN - 62A1,2-P301-ÂU CƠ
 NEW</t>
  </si>
  <si>
    <t>TL12 - E652 - TCVĐ
ÂU CƠ</t>
  </si>
  <si>
    <t>15/07</t>
  </si>
  <si>
    <t>16/07</t>
  </si>
  <si>
    <t>17/07</t>
  </si>
  <si>
    <t>18/07</t>
  </si>
  <si>
    <t>KTN - 62B1,2-P301-ÂU CƠ
 NEW</t>
  </si>
  <si>
    <t>TL31 - E660</t>
  </si>
  <si>
    <t>TL19 - BT34
NEW</t>
  </si>
  <si>
    <t>19/07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</si>
  <si>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09/08/2025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07&amp;08.2025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</si>
  <si>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21/07</t>
  </si>
  <si>
    <t>22/07</t>
  </si>
  <si>
    <t>TL09 - 661 
NEW</t>
  </si>
  <si>
    <t>23/07</t>
  </si>
  <si>
    <t>24/07</t>
  </si>
  <si>
    <t>25/07</t>
  </si>
  <si>
    <t>TL25 - E647+TCVĐ
ÂU CƠ</t>
  </si>
  <si>
    <t>26/07</t>
  </si>
  <si>
    <t>28/07</t>
  </si>
  <si>
    <t>KTN - 62A1
ÂU CƠ</t>
  </si>
  <si>
    <t>KTN - 62A2
LẦU 8-ẤP BẮC</t>
  </si>
  <si>
    <t>TL 34 - E648 
ÂU CƠ</t>
  </si>
  <si>
    <t>TL39 - E662
NEW</t>
  </si>
  <si>
    <t>29/07</t>
  </si>
  <si>
    <t>TL38 - KS48 
ÂU CƠ</t>
  </si>
  <si>
    <t>30/07</t>
  </si>
  <si>
    <t>TL32 - KS55
NEW</t>
  </si>
  <si>
    <t>31/07</t>
  </si>
  <si>
    <t>TL16 - KS47.2 
ÂU CƠ</t>
  </si>
  <si>
    <t>01/08</t>
  </si>
  <si>
    <t>KTN - 62B1
ÂU CƠ</t>
  </si>
  <si>
    <t>KTN - 62B2
ÂU CƠ</t>
  </si>
  <si>
    <t xml:space="preserve">TL11 - 651 </t>
  </si>
  <si>
    <t>TL19 - BT34</t>
  </si>
  <si>
    <t>TL14 - HN40- K1-PC47-K1-GPC5</t>
  </si>
  <si>
    <t>02/08</t>
  </si>
  <si>
    <t>04/08</t>
  </si>
  <si>
    <t>TL15 - NH3 
ÂU CƠ</t>
  </si>
  <si>
    <t>05/08</t>
  </si>
  <si>
    <t>TL36 - E650 +TCVĐ
ÂU CƠ</t>
  </si>
  <si>
    <t>TL24 - KS51+TCVĐ
ÂU CƠ</t>
  </si>
  <si>
    <t>TL20 - E656+TCVĐ
ÂU CƠ</t>
  </si>
  <si>
    <t>TL20 - BV49+K1-GPC05
NEW</t>
  </si>
  <si>
    <t>TL22 - ST15 OFF
NEW</t>
  </si>
  <si>
    <t>06/08</t>
  </si>
  <si>
    <t>KTN - 63A
P201 - 24AB
NEW</t>
  </si>
  <si>
    <t>TL23- DN106
NEW</t>
  </si>
  <si>
    <t>07/08</t>
  </si>
  <si>
    <t>TL09 - 661 
ÂU CƠ</t>
  </si>
  <si>
    <t>KTN - 63B
P201 - 24AB
NEW</t>
  </si>
  <si>
    <t>08/08</t>
  </si>
  <si>
    <t>09/08</t>
  </si>
  <si>
    <t>11/08</t>
  </si>
  <si>
    <t>12/08</t>
  </si>
  <si>
    <t>TL12 - E652 
ÂU CƠ</t>
  </si>
  <si>
    <t>TL 21 - DNA106
NEW</t>
  </si>
  <si>
    <t>13/08</t>
  </si>
  <si>
    <t>14/08</t>
  </si>
  <si>
    <t>TL39 - E662</t>
  </si>
  <si>
    <t>15/08</t>
  </si>
  <si>
    <t>TL21 - E657+TCVĐ
ÂU CƠ</t>
  </si>
  <si>
    <t>TL32 - KS55</t>
  </si>
  <si>
    <t>16/08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</si>
  <si>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20/08/2025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08&amp;09.2025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</si>
  <si>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18/08</t>
  </si>
  <si>
    <t>19/08</t>
  </si>
  <si>
    <t>TL20 - BV49+K1-GPC05</t>
  </si>
  <si>
    <t>20/08</t>
  </si>
  <si>
    <t>KTN - 63A
LẦU 8-ẤP BẮC</t>
  </si>
  <si>
    <t>TL17 - E664
NEW</t>
  </si>
  <si>
    <t>KTN - 64B
P301-ÂU CƠ
 NEW</t>
  </si>
  <si>
    <t>TL23- DN106</t>
  </si>
  <si>
    <t>21/08</t>
  </si>
  <si>
    <t>TL08 - LHS26
NEW</t>
  </si>
  <si>
    <t>KTN - 63B
LẦU 8-ẤP BẮC</t>
  </si>
  <si>
    <t>TL22 - ST15 OFF</t>
  </si>
  <si>
    <t>22/08</t>
  </si>
  <si>
    <t>TL07 - E663
NEW</t>
  </si>
  <si>
    <t>23/08</t>
  </si>
  <si>
    <t>25/08</t>
  </si>
  <si>
    <t>TL 24-TV43+AG(K1-GPC5)
NEW</t>
  </si>
  <si>
    <t>26/08</t>
  </si>
  <si>
    <t>TL27- KS50 +TCVĐ
ÂU CƠ</t>
  </si>
  <si>
    <t>TL27 - VL82
OFF - NEW</t>
  </si>
  <si>
    <t>27/08</t>
  </si>
  <si>
    <t>TL14 - GXC13+TCVĐ
ÂU CƠ</t>
  </si>
  <si>
    <t>KTN - 65B
P201 - 24AB
NEW</t>
  </si>
  <si>
    <t>TL33 - E666
NEW</t>
  </si>
  <si>
    <t>TL 21 - DNA106</t>
  </si>
  <si>
    <t>28/08</t>
  </si>
  <si>
    <t>KTN - 64A
P301-ÂU CƠ
 NEW</t>
  </si>
  <si>
    <t>TL30 - E665
NEW</t>
  </si>
  <si>
    <t>TL25 - TV44
NEW</t>
  </si>
  <si>
    <t>TL26 - VL83+VL84 
OFF - NEW</t>
  </si>
  <si>
    <t>29/08</t>
  </si>
  <si>
    <t>KTN - 65A
P201 - 24AB
NEW</t>
  </si>
  <si>
    <t>TL37 - KS56
NEW</t>
  </si>
  <si>
    <t>30/08</t>
  </si>
  <si>
    <t>01/09</t>
  </si>
  <si>
    <t>02/09</t>
  </si>
  <si>
    <t>03/09</t>
  </si>
  <si>
    <t>TL17 - E664</t>
  </si>
  <si>
    <t>TL08 - LHS26</t>
  </si>
  <si>
    <t>KTN - 64B
ÂU CƠ</t>
  </si>
  <si>
    <t>04/09</t>
  </si>
  <si>
    <t>TL37 - KS56
ÂU CƠ</t>
  </si>
  <si>
    <t>05/09</t>
  </si>
  <si>
    <t>TL07 - E663</t>
  </si>
  <si>
    <t>06/09</t>
  </si>
  <si>
    <t>08/09</t>
  </si>
  <si>
    <t>TL 34 - E648+TCVĐ
ÂU CƠ</t>
  </si>
  <si>
    <t>TL 24-TV43+AG(K1-GPC5)</t>
  </si>
  <si>
    <t>09/09</t>
  </si>
  <si>
    <t>TL16 - KS47.2+TCVĐ
ÂU CƠ</t>
  </si>
  <si>
    <t>TL35 -E649 
ÂU CƠ</t>
  </si>
  <si>
    <t>10/09</t>
  </si>
  <si>
    <t>TK20
NEW</t>
  </si>
  <si>
    <t>KTN - 65B
LẦU 8-AB1</t>
  </si>
  <si>
    <t>TL27 - VL82
OFF</t>
  </si>
  <si>
    <t>11/09</t>
  </si>
  <si>
    <t>KTN - 64A
ÂU CƠ</t>
  </si>
  <si>
    <t>TL25 - TV44</t>
  </si>
  <si>
    <t>TL26 - VL83+VL84 
OFF</t>
  </si>
  <si>
    <t>12/09</t>
  </si>
  <si>
    <t>KTN - 65A
LẦU 8-AB1</t>
  </si>
  <si>
    <t>TL30 - E665</t>
  </si>
  <si>
    <t>TL33 - E666</t>
  </si>
  <si>
    <t>13/09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</si>
  <si>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</si>
  <si>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</si>
  <si>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</si>
  <si>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</si>
  <si>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</si>
  <si>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</si>
  <si>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</si>
  <si>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</si>
  <si>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</si>
  <si>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</si>
  <si>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</si>
  <si>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</si>
  <si>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</si>
  <si>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</si>
  <si>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</si>
  <si>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</si>
  <si>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</si>
  <si>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</si>
  <si>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</si>
  <si>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</si>
  <si>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</si>
  <si>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</si>
  <si>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</si>
  <si>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</si>
  <si>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</si>
  <si>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</si>
  <si>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</si>
  <si>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</si>
  <si>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</si>
  <si>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</si>
  <si>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</si>
  <si>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</si>
  <si>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</si>
  <si>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</si>
  <si>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</si>
  <si>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</si>
  <si>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</si>
  <si>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</si>
  <si>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</si>
  <si>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</si>
  <si>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</si>
  <si>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</si>
  <si>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</si>
  <si>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</si>
  <si>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</si>
  <si>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</si>
  <si>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</si>
  <si>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</si>
  <si>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</si>
  <si>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</si>
  <si>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</si>
  <si>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</si>
  <si>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</si>
  <si>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</si>
  <si>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</si>
  <si>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</si>
  <si>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</si>
  <si>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</si>
  <si>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</si>
  <si>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</si>
  <si>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</si>
  <si>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</si>
  <si>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</si>
  <si>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</si>
  <si>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</si>
  <si>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</si>
  <si>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</si>
  <si>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</si>
  <si>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</si>
  <si>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</si>
  <si>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</si>
  <si>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</si>
  <si>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</si>
  <si>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</si>
  <si>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</si>
  <si>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</si>
  <si>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</si>
  <si>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</si>
  <si>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</si>
  <si>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</si>
  <si>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</si>
  <si>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</si>
  <si>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</si>
  <si>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</si>
  <si>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</si>
  <si>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</si>
  <si>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</si>
  <si>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</si>
  <si>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</si>
  <si>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</si>
  <si>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</si>
  <si>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</si>
  <si>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</si>
  <si>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</si>
  <si>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</si>
  <si>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</si>
  <si>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</si>
  <si>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</si>
  <si>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</si>
  <si>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</si>
  <si>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</si>
  <si>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31.07.2021</t>
  </si>
  <si>
    <t>22.07 (1/2 AM)
30.07 (1/2 PM)</t>
  </si>
  <si>
    <t>29.07.2024</t>
  </si>
  <si>
    <t>1.07-31.12.2024
nghỉ thai sản</t>
  </si>
  <si>
    <t>19.07 (1/2 PM)
20.07 (1/2 AM)</t>
  </si>
  <si>
    <t>22.07 (1/2 PM)</t>
  </si>
  <si>
    <t>08.07 AM</t>
  </si>
  <si>
    <t>26.07 (AM)</t>
  </si>
  <si>
    <t>15.07-16.07 (2 ngày)</t>
  </si>
  <si>
    <t>THÁNG 08.2024</t>
  </si>
  <si>
    <t>1.08-03.08.2024 (2,5 ngày)</t>
  </si>
  <si>
    <t>05.08.2024 (1 ngày)</t>
  </si>
  <si>
    <t>19.08 (30p PM)</t>
  </si>
  <si>
    <t>17.08 (1/2 AM)
27.08 (1/2 PM)</t>
  </si>
  <si>
    <t>21.08.2024 ( 1 tiếng PM)</t>
  </si>
  <si>
    <t>16.08 (1 ngày)
17.08 (1/2 AM)
19.08 (1 ngày)</t>
  </si>
  <si>
    <t>15.08 (1/2 PM)</t>
  </si>
  <si>
    <t>03.08 (1/2 AM)</t>
  </si>
  <si>
    <t>30.08 (1/2 AM)</t>
  </si>
  <si>
    <t>THÁNG 09.2024</t>
  </si>
  <si>
    <t>16.09 (1 ngày)</t>
  </si>
  <si>
    <t>09.09.2024 (1/2PM)
28.09.2024. (1/2AM)</t>
  </si>
  <si>
    <t>26.09 PM</t>
  </si>
  <si>
    <t>THÁNG 10.2024</t>
  </si>
  <si>
    <t>22.10 (1/2AM)</t>
  </si>
  <si>
    <t>12.10 AM</t>
  </si>
  <si>
    <t>05.10.2024 (1/2 AM)</t>
  </si>
  <si>
    <t>26.10 AM</t>
  </si>
  <si>
    <t>22.10 (1/2PM)</t>
  </si>
  <si>
    <t>18.10</t>
  </si>
  <si>
    <t>07.10 (1/2AM)</t>
  </si>
  <si>
    <t>THÁNG 11.2024</t>
  </si>
  <si>
    <t>30.11 (AM)</t>
  </si>
  <si>
    <t>21.11(PM)
30.11 (AM)</t>
  </si>
  <si>
    <t>21.11(AM)</t>
  </si>
  <si>
    <t>23.11 (AM)</t>
  </si>
  <si>
    <t>20.11(AM)</t>
  </si>
  <si>
    <t>THÁNG 12.2024</t>
  </si>
  <si>
    <t>05.12 (AM)
07.12 (1/2 AM)
11.12 (1/2 PM)</t>
  </si>
  <si>
    <t>30.12 (PM)</t>
  </si>
  <si>
    <t>07.12 (1/2 AM)</t>
  </si>
  <si>
    <t>27.12 (PM)</t>
  </si>
  <si>
    <t>THÁNG 01.2025</t>
  </si>
  <si>
    <t>11.01 (1/2 AM)</t>
  </si>
  <si>
    <t>22.01 (1/2AM)</t>
  </si>
  <si>
    <t>18.01 (AM-PM)</t>
  </si>
  <si>
    <t>18.01 (PM)</t>
  </si>
  <si>
    <t>02.01 (AM-PM)</t>
  </si>
  <si>
    <t>THÁNG 02.2025</t>
  </si>
  <si>
    <t>17.02 (AM-PM)</t>
  </si>
  <si>
    <t>08.02 (về sớm 30p)</t>
  </si>
  <si>
    <t>21-22-24 (AM-PM 2,5 ngày)</t>
  </si>
  <si>
    <t>08.02.2025 (AM-PM Làm bù)</t>
  </si>
  <si>
    <t>15.02 (PM)</t>
  </si>
  <si>
    <t>THÁNG 03.2025</t>
  </si>
  <si>
    <t>06.03 PM</t>
  </si>
  <si>
    <t>26.03 (AM-PM)</t>
  </si>
  <si>
    <t>15.3 AM</t>
  </si>
  <si>
    <t>14.03 (AM)</t>
  </si>
  <si>
    <t>11.03 PM</t>
  </si>
  <si>
    <t>08.03 AM</t>
  </si>
  <si>
    <t>QUÁCH TRUNG HIẾU</t>
  </si>
  <si>
    <t>15.03 (AM)</t>
  </si>
  <si>
    <t>THÁNG 04.2025</t>
  </si>
  <si>
    <t>19.04 AM</t>
  </si>
  <si>
    <t>26.04 (1/2 AM)</t>
  </si>
  <si>
    <t>14.04 (PM)</t>
  </si>
  <si>
    <t>09.04 (PM)</t>
  </si>
  <si>
    <t>THÁNG 05.2025</t>
  </si>
  <si>
    <t>09.05 (1/2 PM)
10.05 (AM)
19.05 (AM-PM)</t>
  </si>
  <si>
    <t>16.05 (PM)</t>
  </si>
  <si>
    <t>02.05(AM-PM)
03.05 (AM)</t>
  </si>
  <si>
    <t>10.05 (AM)
28.05 (AM)
31.05 (AM)</t>
  </si>
  <si>
    <t>THÁNG 06.2025</t>
  </si>
  <si>
    <t>06.06 (AM)</t>
  </si>
  <si>
    <t>06.06 (PM)</t>
  </si>
  <si>
    <t>05.06 (AM)</t>
  </si>
  <si>
    <t>07.06 (AM)
25.06 (1/2 AM)</t>
  </si>
  <si>
    <t>06.06 (Am-Pm)
07.06(AM)
09.06 (Am-Pm)
10.06 (Am-Pm)</t>
  </si>
  <si>
    <t>03.06 (AM-PM)
05.06 (PM)</t>
  </si>
  <si>
    <t>21.06.2025 (AM)</t>
  </si>
  <si>
    <t>xin ra ngoài
16.06.2025 (AM)</t>
  </si>
  <si>
    <t>THÁNG 07.2025</t>
  </si>
  <si>
    <t>09.07 (1/2 PM)
10.07 (AM-PM)
16.07 (1/2 PM)
17.07-26.07 (AM-PM)</t>
  </si>
  <si>
    <t>09.07 (1/2 PM)</t>
  </si>
  <si>
    <t>14.07 (PM)</t>
  </si>
  <si>
    <t>05.07 (1/2 AM)
09.07 (AM)
14.07 (AM)
18.07 (AM)
21.07 (AM)
23.07 (AM)
25.07 (AM)</t>
  </si>
  <si>
    <t>08.07 (PM)</t>
  </si>
  <si>
    <t>THÁNG 08.2025</t>
  </si>
  <si>
    <t>09.08 (1/2 PM)</t>
  </si>
  <si>
    <t>19.08 (AM)</t>
  </si>
  <si>
    <t>THÁNG 09.2025</t>
  </si>
  <si>
    <t>THÁNG 10.2025</t>
  </si>
  <si>
    <t>THÁNG 11.2025</t>
  </si>
  <si>
    <t>THÁNG 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</si>
</sst>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sz val="9"/>
      <color indexed="81"/>
      <name val="Tahoma"/>
      <family val="2"/>
    </font>
    <font>
      <b/>
      <sz val="14"/>
      <color rgb="FFFF0000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CEE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40" fillId="0" borderId="0"/>
  </cellStyleXfs>
  <cellXfs count="477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7" fillId="8" borderId="0" xfId="0" applyFont="1" applyFill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11" fillId="5" borderId="4" xfId="0" quotePrefix="1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quotePrefix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2" fillId="26" borderId="43" xfId="0" applyFont="1" applyFill="1" applyBorder="1" applyAlignment="1">
      <alignment horizontal="center" vertical="center" wrapText="1"/>
    </xf>
    <xf numFmtId="0" fontId="12" fillId="26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/>
    </xf>
    <xf numFmtId="0" fontId="12" fillId="5" borderId="47" xfId="0" quotePrefix="1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 wrapText="1"/>
    </xf>
    <xf numFmtId="0" fontId="12" fillId="28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/>
    </xf>
    <xf numFmtId="0" fontId="41" fillId="5" borderId="43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14" borderId="49" xfId="0" quotePrefix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0" fontId="42" fillId="5" borderId="42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7" xfId="0" quotePrefix="1" applyFont="1" applyFill="1" applyBorder="1" applyAlignment="1">
      <alignment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12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 wrapText="1"/>
    </xf>
    <xf numFmtId="0" fontId="12" fillId="28" borderId="6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 wrapText="1"/>
    </xf>
    <xf numFmtId="0" fontId="12" fillId="16" borderId="42" xfId="0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41" fillId="5" borderId="47" xfId="0" applyFont="1" applyFill="1" applyBorder="1" applyAlignment="1">
      <alignment horizontal="center" vertical="center"/>
    </xf>
    <xf numFmtId="0" fontId="12" fillId="21" borderId="43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42" fillId="5" borderId="57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39" fillId="24" borderId="5" xfId="0" applyFont="1" applyFill="1" applyBorder="1" applyAlignment="1">
      <alignment horizontal="center" wrapText="1"/>
    </xf>
    <xf numFmtId="0" fontId="13" fillId="5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14" borderId="6" xfId="0" quotePrefix="1" applyFont="1" applyFill="1" applyBorder="1" applyAlignment="1">
      <alignment vertical="center"/>
    </xf>
    <xf numFmtId="0" fontId="0" fillId="0" borderId="6" xfId="0" applyBorder="1"/>
    <xf numFmtId="0" fontId="11" fillId="6" borderId="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14" borderId="60" xfId="0" quotePrefix="1" applyFont="1" applyFill="1" applyBorder="1" applyAlignment="1">
      <alignment vertical="center"/>
    </xf>
    <xf numFmtId="0" fontId="12" fillId="21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/>
    </xf>
    <xf numFmtId="0" fontId="41" fillId="5" borderId="60" xfId="0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 wrapText="1"/>
    </xf>
    <xf numFmtId="0" fontId="42" fillId="5" borderId="64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/>
    </xf>
    <xf numFmtId="0" fontId="42" fillId="5" borderId="6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7" fillId="4" borderId="67" xfId="0" quotePrefix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68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7" borderId="65" xfId="0" quotePrefix="1" applyFont="1" applyFill="1" applyBorder="1" applyAlignment="1">
      <alignment vertical="center"/>
    </xf>
    <xf numFmtId="0" fontId="11" fillId="7" borderId="64" xfId="0" quotePrefix="1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 wrapText="1"/>
    </xf>
    <xf numFmtId="0" fontId="11" fillId="7" borderId="63" xfId="0" quotePrefix="1" applyFont="1" applyFill="1" applyBorder="1" applyAlignment="1">
      <alignment horizontal="center" vertical="center"/>
    </xf>
    <xf numFmtId="0" fontId="12" fillId="21" borderId="62" xfId="0" applyFont="1" applyFill="1" applyBorder="1" applyAlignment="1">
      <alignment horizontal="center" vertical="center"/>
    </xf>
    <xf numFmtId="0" fontId="0" fillId="0" borderId="61" xfId="0" applyBorder="1"/>
    <xf numFmtId="0" fontId="12" fillId="5" borderId="59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/>
    </xf>
    <xf numFmtId="0" fontId="12" fillId="13" borderId="46" xfId="0" applyFont="1" applyFill="1" applyBorder="1" applyAlignment="1">
      <alignment horizontal="center" vertical="center" wrapText="1"/>
    </xf>
    <xf numFmtId="0" fontId="12" fillId="21" borderId="42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12" fillId="16" borderId="47" xfId="0" applyFont="1" applyFill="1" applyBorder="1" applyAlignment="1">
      <alignment horizontal="center" vertical="center" wrapText="1"/>
    </xf>
    <xf numFmtId="0" fontId="11" fillId="7" borderId="49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/>
    </xf>
    <xf numFmtId="0" fontId="12" fillId="29" borderId="43" xfId="0" applyFont="1" applyFill="1" applyBorder="1" applyAlignment="1">
      <alignment horizontal="center" vertical="center" wrapText="1"/>
    </xf>
    <xf numFmtId="0" fontId="12" fillId="29" borderId="42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 wrapText="1"/>
    </xf>
    <xf numFmtId="0" fontId="12" fillId="29" borderId="43" xfId="0" applyFont="1" applyFill="1" applyBorder="1" applyAlignment="1">
      <alignment horizontal="center" vertical="center"/>
    </xf>
    <xf numFmtId="0" fontId="12" fillId="13" borderId="43" xfId="0" applyFont="1" applyFill="1" applyBorder="1" applyAlignment="1">
      <alignment horizontal="center" vertical="center"/>
    </xf>
    <xf numFmtId="0" fontId="12" fillId="13" borderId="47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2" fillId="21" borderId="48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 wrapText="1"/>
    </xf>
    <xf numFmtId="0" fontId="12" fillId="5" borderId="43" xfId="0" quotePrefix="1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16" borderId="46" xfId="0" applyFont="1" applyFill="1" applyBorder="1" applyAlignment="1">
      <alignment horizontal="center" vertical="center" wrapText="1"/>
    </xf>
    <xf numFmtId="0" fontId="12" fillId="16" borderId="6" xfId="0" applyFont="1" applyFill="1" applyBorder="1" applyAlignment="1">
      <alignment horizontal="center" vertical="center" wrapText="1"/>
    </xf>
    <xf numFmtId="0" fontId="12" fillId="5" borderId="22" xfId="0" quotePrefix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vertical="center" wrapText="1"/>
    </xf>
    <xf numFmtId="0" fontId="12" fillId="26" borderId="47" xfId="0" applyFont="1" applyFill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 wrapText="1"/>
    </xf>
    <xf numFmtId="0" fontId="12" fillId="28" borderId="7" xfId="0" applyFont="1" applyFill="1" applyBorder="1" applyAlignment="1">
      <alignment horizontal="center" vertical="center" wrapText="1"/>
    </xf>
    <xf numFmtId="0" fontId="12" fillId="28" borderId="43" xfId="0" applyFont="1" applyFill="1" applyBorder="1" applyAlignment="1">
      <alignment horizontal="center" vertical="center"/>
    </xf>
    <xf numFmtId="0" fontId="12" fillId="29" borderId="5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 wrapText="1"/>
    </xf>
    <xf numFmtId="0" fontId="12" fillId="28" borderId="56" xfId="0" applyFont="1" applyFill="1" applyBorder="1" applyAlignment="1">
      <alignment horizontal="center" vertical="center"/>
    </xf>
    <xf numFmtId="0" fontId="12" fillId="26" borderId="49" xfId="0" applyFont="1" applyFill="1" applyBorder="1" applyAlignment="1">
      <alignment horizontal="center" vertical="center" wrapText="1"/>
    </xf>
    <xf numFmtId="0" fontId="12" fillId="10" borderId="43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0" fillId="0" borderId="60" xfId="0" applyBorder="1"/>
    <xf numFmtId="0" fontId="12" fillId="13" borderId="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2" fillId="26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vertical="center"/>
    </xf>
    <xf numFmtId="0" fontId="0" fillId="0" borderId="50" xfId="0" applyBorder="1"/>
    <xf numFmtId="0" fontId="12" fillId="5" borderId="46" xfId="0" quotePrefix="1" applyFont="1" applyFill="1" applyBorder="1" applyAlignment="1">
      <alignment horizontal="center" vertical="center" wrapText="1"/>
    </xf>
    <xf numFmtId="0" fontId="12" fillId="8" borderId="46" xfId="0" applyFont="1" applyFill="1" applyBorder="1" applyAlignment="1">
      <alignment horizontal="center" vertical="center"/>
    </xf>
    <xf numFmtId="0" fontId="12" fillId="10" borderId="43" xfId="0" applyFont="1" applyFill="1" applyBorder="1" applyAlignment="1">
      <alignment horizontal="center" vertical="center"/>
    </xf>
    <xf numFmtId="0" fontId="12" fillId="10" borderId="42" xfId="0" applyFont="1" applyFill="1" applyBorder="1" applyAlignment="1">
      <alignment horizontal="center" vertical="center" wrapText="1"/>
    </xf>
    <xf numFmtId="0" fontId="44" fillId="5" borderId="5" xfId="0" applyFont="1" applyFill="1" applyBorder="1" applyAlignment="1">
      <alignment horizontal="center" vertical="center" wrapText="1"/>
    </xf>
    <xf numFmtId="0" fontId="44" fillId="5" borderId="5" xfId="0" applyFont="1" applyFill="1" applyBorder="1" applyAlignment="1">
      <alignment horizontal="center" vertical="center"/>
    </xf>
    <xf numFmtId="0" fontId="12" fillId="21" borderId="6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/>
    </xf>
    <xf numFmtId="0" fontId="12" fillId="29" borderId="7" xfId="0" applyFont="1" applyFill="1" applyBorder="1" applyAlignment="1">
      <alignment horizontal="center" vertical="center"/>
    </xf>
    <xf numFmtId="0" fontId="12" fillId="29" borderId="7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1" fillId="14" borderId="46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7" borderId="70" xfId="0" quotePrefix="1" applyFont="1" applyFill="1" applyBorder="1" applyAlignment="1">
      <alignment horizontal="center" vertical="center"/>
    </xf>
    <xf numFmtId="0" fontId="11" fillId="6" borderId="69" xfId="0" applyFont="1" applyFill="1" applyBorder="1" applyAlignment="1">
      <alignment horizontal="center" vertical="center"/>
    </xf>
    <xf numFmtId="0" fontId="11" fillId="7" borderId="66" xfId="0" quotePrefix="1" applyFont="1" applyFill="1" applyBorder="1" applyAlignment="1">
      <alignment horizontal="center" vertical="center"/>
    </xf>
    <xf numFmtId="0" fontId="7" fillId="4" borderId="53" xfId="0" quotePrefix="1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71" xfId="0" quotePrefix="1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7" fillId="4" borderId="25" xfId="0" quotePrefix="1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11" fillId="7" borderId="42" xfId="0" quotePrefix="1" applyFont="1" applyFill="1" applyBorder="1" applyAlignment="1">
      <alignment horizontal="center" vertical="center"/>
    </xf>
    <xf numFmtId="0" fontId="11" fillId="7" borderId="46" xfId="0" quotePrefix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59CEE9"/>
      <color rgb="FFF6894C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82" t="s">
        <v>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4"/>
    </row>
    <row r="2" spans="1:25" s="1" customFormat="1" ht="64.5" customHeight="1" x14ac:dyDescent="0.25">
      <c r="A2" s="385" t="s">
        <v>1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6"/>
      <c r="O2" s="387" t="s">
        <v>2</v>
      </c>
      <c r="P2" s="388"/>
      <c r="Q2" s="388"/>
      <c r="R2" s="388"/>
      <c r="S2" s="388"/>
      <c r="T2" s="388"/>
      <c r="U2" s="388"/>
      <c r="V2" s="388"/>
      <c r="W2" s="388"/>
      <c r="X2" s="388"/>
    </row>
    <row r="3" spans="1:25" ht="19.5" x14ac:dyDescent="0.25">
      <c r="A3" s="389" t="s">
        <v>3</v>
      </c>
      <c r="B3" s="39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89" t="s">
        <v>3</v>
      </c>
      <c r="P3" s="39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72" t="s">
        <v>15</v>
      </c>
      <c r="B4" s="374" t="s">
        <v>16</v>
      </c>
      <c r="C4" s="11"/>
      <c r="D4" s="12"/>
      <c r="E4" s="11"/>
      <c r="F4" s="12"/>
      <c r="G4" s="69" t="s">
        <v>17</v>
      </c>
      <c r="H4" s="68" t="s">
        <v>18</v>
      </c>
      <c r="I4" s="69" t="s">
        <v>19</v>
      </c>
      <c r="J4" s="68" t="s">
        <v>18</v>
      </c>
      <c r="K4" s="7"/>
      <c r="L4" s="8"/>
      <c r="M4" s="7"/>
      <c r="N4" s="8"/>
      <c r="O4" s="376" t="s">
        <v>15</v>
      </c>
      <c r="P4" s="378" t="s">
        <v>16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3"/>
      <c r="B5" s="375"/>
      <c r="C5" s="7"/>
      <c r="D5" s="8"/>
      <c r="E5" s="19" t="s">
        <v>20</v>
      </c>
      <c r="F5" s="19" t="s">
        <v>21</v>
      </c>
      <c r="G5" s="7"/>
      <c r="H5" s="7"/>
      <c r="I5" s="7"/>
      <c r="J5" s="7"/>
      <c r="K5" s="7"/>
      <c r="L5" s="8"/>
      <c r="M5" s="7"/>
      <c r="N5" s="8"/>
      <c r="O5" s="377"/>
      <c r="P5" s="379"/>
      <c r="Q5" s="7"/>
      <c r="R5" s="8"/>
      <c r="S5" s="7"/>
      <c r="T5" s="8"/>
      <c r="U5" s="7"/>
      <c r="V5" s="8"/>
      <c r="W5" s="159" t="s">
        <v>22</v>
      </c>
      <c r="X5" s="160" t="s">
        <v>23</v>
      </c>
    </row>
    <row r="6" spans="1:25" s="13" customFormat="1" ht="36.75" customHeight="1" x14ac:dyDescent="0.25">
      <c r="A6" s="372" t="s">
        <v>24</v>
      </c>
      <c r="B6" s="374" t="s">
        <v>25</v>
      </c>
      <c r="C6" s="7"/>
      <c r="D6" s="8"/>
      <c r="E6" s="7"/>
      <c r="F6" s="8"/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76" t="s">
        <v>24</v>
      </c>
      <c r="P6" s="378" t="s">
        <v>25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3"/>
      <c r="B7" s="375"/>
      <c r="C7" s="19" t="s">
        <v>28</v>
      </c>
      <c r="D7" s="19" t="s">
        <v>21</v>
      </c>
      <c r="E7" s="19" t="s">
        <v>29</v>
      </c>
      <c r="F7" s="19" t="s">
        <v>21</v>
      </c>
      <c r="G7" s="7"/>
      <c r="H7" s="8"/>
      <c r="I7" s="19" t="s">
        <v>30</v>
      </c>
      <c r="J7" s="19" t="s">
        <v>31</v>
      </c>
      <c r="K7" s="7"/>
      <c r="L7" s="8"/>
      <c r="M7" s="75"/>
      <c r="N7" s="8"/>
      <c r="O7" s="377"/>
      <c r="P7" s="379"/>
      <c r="Q7" s="150" t="s">
        <v>32</v>
      </c>
      <c r="R7" s="151" t="s">
        <v>23</v>
      </c>
      <c r="S7" s="7"/>
      <c r="T7" s="8"/>
      <c r="U7" s="7"/>
      <c r="V7" s="8"/>
      <c r="W7" s="159" t="s">
        <v>33</v>
      </c>
      <c r="X7" s="160" t="s">
        <v>23</v>
      </c>
    </row>
    <row r="8" spans="1:25" s="13" customFormat="1" ht="48" customHeight="1" x14ac:dyDescent="0.25">
      <c r="A8" s="372" t="s">
        <v>34</v>
      </c>
      <c r="B8" s="374" t="s">
        <v>35</v>
      </c>
      <c r="C8" s="136" t="s">
        <v>36</v>
      </c>
      <c r="D8" s="137" t="s">
        <v>18</v>
      </c>
      <c r="E8" s="136" t="s">
        <v>37</v>
      </c>
      <c r="F8" s="137" t="s">
        <v>18</v>
      </c>
      <c r="G8" s="136" t="s">
        <v>38</v>
      </c>
      <c r="H8" s="137" t="s">
        <v>21</v>
      </c>
      <c r="I8" s="136" t="s">
        <v>39</v>
      </c>
      <c r="J8" s="137" t="s">
        <v>21</v>
      </c>
      <c r="K8" s="136" t="s">
        <v>40</v>
      </c>
      <c r="L8" s="137" t="s">
        <v>21</v>
      </c>
      <c r="M8" s="75"/>
      <c r="N8" s="8"/>
      <c r="O8" s="376" t="s">
        <v>34</v>
      </c>
      <c r="P8" s="378" t="s">
        <v>35</v>
      </c>
      <c r="Q8" s="11"/>
      <c r="R8" s="12"/>
      <c r="S8" s="7"/>
      <c r="T8" s="8"/>
      <c r="U8" s="150" t="s">
        <v>41</v>
      </c>
      <c r="V8" s="151" t="s">
        <v>23</v>
      </c>
      <c r="W8" s="73" t="s">
        <v>42</v>
      </c>
      <c r="X8" s="74" t="s">
        <v>23</v>
      </c>
    </row>
    <row r="9" spans="1:25" s="13" customFormat="1" ht="38.25" customHeight="1" x14ac:dyDescent="0.25">
      <c r="A9" s="380"/>
      <c r="B9" s="375"/>
      <c r="C9" s="7"/>
      <c r="D9" s="8"/>
      <c r="E9" s="7"/>
      <c r="F9" s="8"/>
      <c r="G9" s="7"/>
      <c r="H9" s="8"/>
      <c r="I9" s="16" t="s">
        <v>43</v>
      </c>
      <c r="J9" s="16" t="s">
        <v>31</v>
      </c>
      <c r="K9" s="16" t="s">
        <v>44</v>
      </c>
      <c r="L9" s="16" t="s">
        <v>31</v>
      </c>
      <c r="M9" s="7"/>
      <c r="N9" s="8"/>
      <c r="O9" s="381"/>
      <c r="P9" s="379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72" t="s">
        <v>45</v>
      </c>
      <c r="B10" s="374" t="s">
        <v>46</v>
      </c>
      <c r="C10" s="69" t="s">
        <v>47</v>
      </c>
      <c r="D10" s="68" t="s">
        <v>21</v>
      </c>
      <c r="E10" s="69" t="s">
        <v>48</v>
      </c>
      <c r="F10" s="68" t="s">
        <v>21</v>
      </c>
      <c r="G10" s="16" t="s">
        <v>49</v>
      </c>
      <c r="H10" s="16" t="s">
        <v>18</v>
      </c>
      <c r="I10" s="19" t="s">
        <v>50</v>
      </c>
      <c r="J10" s="19" t="s">
        <v>18</v>
      </c>
      <c r="K10" s="7" t="s">
        <v>51</v>
      </c>
      <c r="L10" s="8"/>
      <c r="M10" s="7"/>
      <c r="N10" s="8"/>
      <c r="O10" s="376" t="s">
        <v>45</v>
      </c>
      <c r="P10" s="378" t="s">
        <v>46</v>
      </c>
      <c r="Q10" s="11"/>
      <c r="R10" s="12"/>
      <c r="S10" s="11"/>
      <c r="T10" s="12"/>
      <c r="U10" s="150" t="s">
        <v>52</v>
      </c>
      <c r="V10" s="151" t="s">
        <v>23</v>
      </c>
      <c r="W10" s="150" t="s">
        <v>53</v>
      </c>
      <c r="X10" s="151" t="s">
        <v>23</v>
      </c>
      <c r="Y10" s="67"/>
    </row>
    <row r="11" spans="1:25" s="13" customFormat="1" ht="36.75" customHeight="1" x14ac:dyDescent="0.25">
      <c r="A11" s="373"/>
      <c r="B11" s="375"/>
      <c r="C11" s="7"/>
      <c r="D11" s="8"/>
      <c r="E11" s="7"/>
      <c r="F11" s="8"/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77"/>
      <c r="P11" s="379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72" t="s">
        <v>56</v>
      </c>
      <c r="B12" s="374" t="s">
        <v>57</v>
      </c>
      <c r="C12" s="7"/>
      <c r="D12" s="8"/>
      <c r="E12" s="73" t="s">
        <v>58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376" t="s">
        <v>56</v>
      </c>
      <c r="P12" s="378" t="s">
        <v>57</v>
      </c>
      <c r="Q12" s="11"/>
      <c r="R12" s="12"/>
      <c r="S12" s="7"/>
      <c r="T12" s="8"/>
      <c r="U12" s="11"/>
      <c r="V12" s="12"/>
      <c r="W12" s="159" t="s">
        <v>59</v>
      </c>
      <c r="X12" s="160" t="s">
        <v>23</v>
      </c>
    </row>
    <row r="13" spans="1:25" s="13" customFormat="1" ht="45" customHeight="1" x14ac:dyDescent="0.25">
      <c r="A13" s="373"/>
      <c r="B13" s="375"/>
      <c r="C13" s="136" t="s">
        <v>60</v>
      </c>
      <c r="D13" s="137" t="s">
        <v>21</v>
      </c>
      <c r="E13" s="136" t="s">
        <v>61</v>
      </c>
      <c r="F13" s="137" t="s">
        <v>21</v>
      </c>
      <c r="G13" s="136" t="s">
        <v>62</v>
      </c>
      <c r="H13" s="137" t="s">
        <v>31</v>
      </c>
      <c r="I13" s="136" t="s">
        <v>63</v>
      </c>
      <c r="J13" s="137" t="s">
        <v>31</v>
      </c>
      <c r="K13" s="7"/>
      <c r="L13" s="8"/>
      <c r="M13" s="7"/>
      <c r="N13" s="8"/>
      <c r="O13" s="377"/>
      <c r="P13" s="379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65</v>
      </c>
      <c r="C14" s="7"/>
      <c r="D14" s="8"/>
      <c r="E14" s="139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0" t="s">
        <v>65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0" t="s">
        <v>67</v>
      </c>
      <c r="Q15" s="161" t="s">
        <v>68</v>
      </c>
      <c r="R15" s="160" t="s">
        <v>23</v>
      </c>
      <c r="S15" s="11"/>
      <c r="T15" s="12"/>
      <c r="U15" s="11"/>
      <c r="V15" s="12"/>
      <c r="W15" s="7"/>
      <c r="X15" s="8"/>
    </row>
    <row r="16" spans="1:25" ht="24.75" customHeight="1" x14ac:dyDescent="0.25">
      <c r="A16" s="389" t="s">
        <v>3</v>
      </c>
      <c r="B16" s="390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89" t="s">
        <v>3</v>
      </c>
      <c r="P16" s="390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72" t="s">
        <v>15</v>
      </c>
      <c r="B17" s="374" t="s">
        <v>69</v>
      </c>
      <c r="C17" s="69" t="s">
        <v>70</v>
      </c>
      <c r="D17" s="68" t="s">
        <v>21</v>
      </c>
      <c r="E17" s="69" t="s">
        <v>71</v>
      </c>
      <c r="F17" s="68" t="s">
        <v>21</v>
      </c>
      <c r="G17" s="7"/>
      <c r="H17" s="8"/>
      <c r="I17" s="7"/>
      <c r="J17" s="8"/>
      <c r="K17" s="7"/>
      <c r="L17" s="8"/>
      <c r="M17" s="7"/>
      <c r="N17" s="8"/>
      <c r="O17" s="376" t="s">
        <v>15</v>
      </c>
      <c r="P17" s="378" t="s">
        <v>69</v>
      </c>
      <c r="Q17" s="8"/>
      <c r="R17" s="8"/>
      <c r="S17" s="11"/>
      <c r="T17" s="12"/>
      <c r="U17" s="11"/>
      <c r="V17" s="12"/>
      <c r="W17" s="159" t="s">
        <v>22</v>
      </c>
      <c r="X17" s="160" t="s">
        <v>23</v>
      </c>
    </row>
    <row r="18" spans="1:33" s="13" customFormat="1" ht="46.5" customHeight="1" x14ac:dyDescent="0.25">
      <c r="A18" s="373"/>
      <c r="B18" s="375"/>
      <c r="C18" s="7"/>
      <c r="D18" s="8"/>
      <c r="E18" s="7"/>
      <c r="F18" s="8"/>
      <c r="G18" s="19" t="s">
        <v>72</v>
      </c>
      <c r="H18" s="19" t="s">
        <v>18</v>
      </c>
      <c r="I18" s="19" t="s">
        <v>73</v>
      </c>
      <c r="J18" s="20" t="s">
        <v>18</v>
      </c>
      <c r="K18" s="136" t="s">
        <v>74</v>
      </c>
      <c r="L18" s="137" t="s">
        <v>21</v>
      </c>
      <c r="M18" s="7"/>
      <c r="N18" s="8"/>
      <c r="O18" s="377"/>
      <c r="P18" s="379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72" t="s">
        <v>24</v>
      </c>
      <c r="B19" s="374" t="s">
        <v>75</v>
      </c>
      <c r="C19" s="7"/>
      <c r="D19" s="8"/>
      <c r="E19" s="7"/>
      <c r="F19" s="8"/>
      <c r="G19" s="11"/>
      <c r="H19" s="12"/>
      <c r="I19" s="69" t="s">
        <v>76</v>
      </c>
      <c r="J19" s="68" t="s">
        <v>21</v>
      </c>
      <c r="K19" s="7"/>
      <c r="L19" s="8"/>
      <c r="M19" s="7"/>
      <c r="N19" s="8"/>
      <c r="O19" s="376" t="s">
        <v>24</v>
      </c>
      <c r="P19" s="378" t="s">
        <v>75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25">
      <c r="A20" s="373"/>
      <c r="B20" s="375"/>
      <c r="C20" s="136" t="s">
        <v>77</v>
      </c>
      <c r="D20" s="137" t="s">
        <v>18</v>
      </c>
      <c r="E20" s="69" t="s">
        <v>78</v>
      </c>
      <c r="F20" s="68" t="s">
        <v>18</v>
      </c>
      <c r="G20" s="73" t="s">
        <v>79</v>
      </c>
      <c r="H20" s="74" t="s">
        <v>21</v>
      </c>
      <c r="I20" s="19" t="s">
        <v>80</v>
      </c>
      <c r="J20" s="20" t="s">
        <v>31</v>
      </c>
      <c r="K20" s="19" t="s">
        <v>81</v>
      </c>
      <c r="L20" s="20" t="s">
        <v>31</v>
      </c>
      <c r="N20" s="8"/>
      <c r="O20" s="377"/>
      <c r="P20" s="379"/>
      <c r="Q20" s="7"/>
      <c r="R20" s="8"/>
      <c r="S20" s="7"/>
      <c r="T20" s="8"/>
      <c r="U20" s="7"/>
      <c r="V20" s="8"/>
      <c r="W20" s="159" t="s">
        <v>33</v>
      </c>
      <c r="X20" s="160" t="s">
        <v>23</v>
      </c>
    </row>
    <row r="21" spans="1:33" s="13" customFormat="1" ht="40.5" customHeight="1" x14ac:dyDescent="0.25">
      <c r="A21" s="372" t="s">
        <v>34</v>
      </c>
      <c r="B21" s="374" t="s">
        <v>82</v>
      </c>
      <c r="C21" s="136" t="s">
        <v>83</v>
      </c>
      <c r="D21" s="137" t="s">
        <v>18</v>
      </c>
      <c r="E21" s="7"/>
      <c r="F21" s="8"/>
      <c r="G21" s="7"/>
      <c r="H21" s="8"/>
      <c r="I21" s="69" t="s">
        <v>84</v>
      </c>
      <c r="J21" s="68" t="s">
        <v>18</v>
      </c>
      <c r="K21" s="7"/>
      <c r="L21" s="8"/>
      <c r="M21" s="7"/>
      <c r="N21" s="8"/>
      <c r="O21" s="376" t="s">
        <v>34</v>
      </c>
      <c r="P21" s="378" t="s">
        <v>82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25">
      <c r="A22" s="373"/>
      <c r="B22" s="375"/>
      <c r="C22" s="7"/>
      <c r="D22" s="8"/>
      <c r="E22" s="7"/>
      <c r="F22" s="8"/>
      <c r="G22" s="136" t="s">
        <v>85</v>
      </c>
      <c r="H22" s="137" t="s">
        <v>31</v>
      </c>
      <c r="I22" s="136" t="s">
        <v>86</v>
      </c>
      <c r="J22" s="137" t="s">
        <v>31</v>
      </c>
      <c r="K22" s="7"/>
      <c r="L22" s="8"/>
      <c r="M22" s="7"/>
      <c r="N22" s="8"/>
      <c r="O22" s="377"/>
      <c r="P22" s="379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25">
      <c r="A23" s="372" t="s">
        <v>45</v>
      </c>
      <c r="B23" s="374" t="s">
        <v>87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90</v>
      </c>
      <c r="J23" s="68" t="s">
        <v>18</v>
      </c>
      <c r="K23" s="136" t="s">
        <v>91</v>
      </c>
      <c r="L23" s="137" t="s">
        <v>18</v>
      </c>
      <c r="M23" s="89"/>
      <c r="N23" s="8"/>
      <c r="O23" s="376" t="s">
        <v>45</v>
      </c>
      <c r="P23" s="378" t="s">
        <v>87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73"/>
      <c r="B24" s="375"/>
      <c r="C24" s="16" t="s">
        <v>92</v>
      </c>
      <c r="D24" s="16" t="s">
        <v>21</v>
      </c>
      <c r="E24" s="19" t="s">
        <v>93</v>
      </c>
      <c r="F24" s="20" t="s">
        <v>21</v>
      </c>
      <c r="G24" s="7"/>
      <c r="H24" s="8"/>
      <c r="I24" s="7"/>
      <c r="J24" s="7"/>
      <c r="K24" s="7"/>
      <c r="L24" s="8"/>
      <c r="M24" s="7"/>
      <c r="N24" s="8"/>
      <c r="O24" s="377"/>
      <c r="P24" s="379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25">
      <c r="A25" s="372" t="s">
        <v>56</v>
      </c>
      <c r="B25" s="374" t="s">
        <v>94</v>
      </c>
      <c r="C25" s="136" t="s">
        <v>95</v>
      </c>
      <c r="D25" s="137" t="s">
        <v>21</v>
      </c>
      <c r="E25" s="136" t="s">
        <v>96</v>
      </c>
      <c r="F25" s="137" t="s">
        <v>21</v>
      </c>
      <c r="G25" s="19" t="s">
        <v>97</v>
      </c>
      <c r="H25" s="20" t="s">
        <v>18</v>
      </c>
      <c r="I25" s="7"/>
      <c r="J25" s="8"/>
      <c r="K25" s="7"/>
      <c r="L25" s="8"/>
      <c r="M25" s="7" t="s">
        <v>51</v>
      </c>
      <c r="N25" s="8"/>
      <c r="O25" s="376" t="s">
        <v>56</v>
      </c>
      <c r="P25" s="378" t="s">
        <v>94</v>
      </c>
      <c r="Q25" s="138"/>
      <c r="R25" s="139"/>
      <c r="S25" s="139"/>
      <c r="T25" s="139"/>
      <c r="U25" s="11"/>
      <c r="V25" s="12"/>
      <c r="W25" s="11"/>
      <c r="X25" s="12"/>
    </row>
    <row r="26" spans="1:33" s="13" customFormat="1" ht="43.5" customHeight="1" x14ac:dyDescent="0.25">
      <c r="A26" s="373"/>
      <c r="B26" s="375"/>
      <c r="C26" s="69" t="s">
        <v>98</v>
      </c>
      <c r="D26" s="68" t="s">
        <v>18</v>
      </c>
      <c r="E26" s="19" t="s">
        <v>99</v>
      </c>
      <c r="F26" s="20" t="s">
        <v>18</v>
      </c>
      <c r="G26" s="7"/>
      <c r="H26" s="8"/>
      <c r="I26" s="136" t="s">
        <v>100</v>
      </c>
      <c r="J26" s="137" t="s">
        <v>31</v>
      </c>
      <c r="K26" s="136" t="s">
        <v>101</v>
      </c>
      <c r="L26" s="137" t="s">
        <v>31</v>
      </c>
      <c r="M26" s="7"/>
      <c r="N26" s="8"/>
      <c r="O26" s="377"/>
      <c r="P26" s="379"/>
      <c r="Q26" s="7"/>
      <c r="R26" s="8"/>
      <c r="S26" s="7"/>
      <c r="T26" s="8"/>
      <c r="U26" s="7"/>
      <c r="V26" s="12"/>
      <c r="W26" s="159" t="s">
        <v>59</v>
      </c>
      <c r="X26" s="160" t="s">
        <v>23</v>
      </c>
    </row>
    <row r="27" spans="1:33" s="13" customFormat="1" ht="40.5" customHeight="1" x14ac:dyDescent="0.25">
      <c r="A27" s="6" t="s">
        <v>64</v>
      </c>
      <c r="B27" s="132" t="s">
        <v>102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102</v>
      </c>
      <c r="Q27" s="159" t="s">
        <v>104</v>
      </c>
      <c r="R27" s="160" t="s">
        <v>23</v>
      </c>
      <c r="S27" s="18"/>
      <c r="T27" s="12"/>
      <c r="U27" s="7"/>
      <c r="V27" s="12"/>
      <c r="W27" s="161" t="s">
        <v>105</v>
      </c>
      <c r="X27" s="160" t="s">
        <v>23</v>
      </c>
    </row>
    <row r="28" spans="1:33" s="13" customFormat="1" ht="40.5" customHeight="1" x14ac:dyDescent="0.25">
      <c r="A28" s="157" t="s">
        <v>66</v>
      </c>
      <c r="B28" s="35" t="s">
        <v>106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0" t="s">
        <v>106</v>
      </c>
      <c r="Q28" s="161" t="s">
        <v>68</v>
      </c>
      <c r="R28" s="160" t="s">
        <v>23</v>
      </c>
      <c r="S28" s="18"/>
      <c r="T28" s="12"/>
      <c r="U28" s="7"/>
      <c r="V28" s="12"/>
      <c r="W28" s="7"/>
      <c r="X28" s="8"/>
    </row>
    <row r="29" spans="1:33" ht="24.95" customHeight="1" x14ac:dyDescent="0.25">
      <c r="A29" s="389" t="s">
        <v>3</v>
      </c>
      <c r="B29" s="390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89" t="s">
        <v>3</v>
      </c>
      <c r="P29" s="390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91" t="s">
        <v>15</v>
      </c>
      <c r="B30" s="374" t="s">
        <v>108</v>
      </c>
      <c r="C30" s="11"/>
      <c r="D30" s="12"/>
      <c r="E30" s="11"/>
      <c r="F30" s="12"/>
      <c r="G30" s="69" t="s">
        <v>17</v>
      </c>
      <c r="H30" s="68" t="s">
        <v>18</v>
      </c>
      <c r="I30" s="69" t="s">
        <v>19</v>
      </c>
      <c r="J30" s="68" t="s">
        <v>18</v>
      </c>
      <c r="K30" s="7"/>
      <c r="L30" s="8"/>
      <c r="M30" s="7"/>
      <c r="N30" s="8"/>
      <c r="O30" s="376" t="s">
        <v>15</v>
      </c>
      <c r="P30" s="378" t="s">
        <v>108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92"/>
      <c r="B31" s="375"/>
      <c r="C31" s="7"/>
      <c r="D31" s="7"/>
      <c r="E31" s="19" t="s">
        <v>29</v>
      </c>
      <c r="F31" s="19" t="s">
        <v>21</v>
      </c>
      <c r="G31" s="7"/>
      <c r="H31" s="8"/>
      <c r="I31" s="69" t="s">
        <v>109</v>
      </c>
      <c r="J31" s="68" t="s">
        <v>21</v>
      </c>
      <c r="K31" s="136" t="s">
        <v>40</v>
      </c>
      <c r="L31" s="137" t="s">
        <v>21</v>
      </c>
      <c r="M31" s="7"/>
      <c r="N31" s="7"/>
      <c r="O31" s="377"/>
      <c r="P31" s="379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91" t="s">
        <v>24</v>
      </c>
      <c r="B32" s="374" t="s">
        <v>110</v>
      </c>
      <c r="C32" s="7"/>
      <c r="D32" s="7"/>
      <c r="E32" s="7"/>
      <c r="F32" s="7"/>
      <c r="G32" s="136" t="s">
        <v>26</v>
      </c>
      <c r="H32" s="137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76" t="s">
        <v>24</v>
      </c>
      <c r="P32" s="378" t="s">
        <v>110</v>
      </c>
      <c r="Q32" s="150" t="s">
        <v>32</v>
      </c>
      <c r="R32" s="151" t="s">
        <v>23</v>
      </c>
      <c r="S32" s="7"/>
      <c r="T32" s="8"/>
      <c r="U32" s="60"/>
      <c r="V32" s="123"/>
      <c r="W32" s="159" t="s">
        <v>33</v>
      </c>
      <c r="X32" s="160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92"/>
      <c r="B33" s="375"/>
      <c r="C33" s="19" t="s">
        <v>28</v>
      </c>
      <c r="D33" s="19" t="s">
        <v>21</v>
      </c>
      <c r="E33" s="16" t="s">
        <v>20</v>
      </c>
      <c r="F33" s="17" t="s">
        <v>21</v>
      </c>
      <c r="G33" s="7"/>
      <c r="H33" s="8"/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81"/>
      <c r="P33" s="379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91" t="s">
        <v>34</v>
      </c>
      <c r="B34" s="374" t="s">
        <v>111</v>
      </c>
      <c r="C34" s="136" t="s">
        <v>88</v>
      </c>
      <c r="D34" s="137" t="s">
        <v>31</v>
      </c>
      <c r="E34" s="136" t="s">
        <v>112</v>
      </c>
      <c r="F34" s="137" t="s">
        <v>31</v>
      </c>
      <c r="G34" s="136" t="s">
        <v>38</v>
      </c>
      <c r="H34" s="137" t="s">
        <v>21</v>
      </c>
      <c r="I34" s="136" t="s">
        <v>39</v>
      </c>
      <c r="J34" s="137" t="s">
        <v>21</v>
      </c>
      <c r="K34" s="7"/>
      <c r="L34" s="8"/>
      <c r="M34" s="139"/>
      <c r="N34" s="139"/>
      <c r="O34" s="376" t="s">
        <v>34</v>
      </c>
      <c r="P34" s="378" t="s">
        <v>111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92"/>
      <c r="B35" s="375"/>
      <c r="C35" s="36" t="s">
        <v>114</v>
      </c>
      <c r="D35" s="32" t="s">
        <v>18</v>
      </c>
      <c r="E35" s="7"/>
      <c r="F35" s="7"/>
      <c r="G35" s="19" t="s">
        <v>49</v>
      </c>
      <c r="H35" s="19" t="s">
        <v>18</v>
      </c>
      <c r="I35" s="19" t="s">
        <v>43</v>
      </c>
      <c r="J35" s="19" t="s">
        <v>31</v>
      </c>
      <c r="K35" s="73" t="s">
        <v>115</v>
      </c>
      <c r="L35" s="74" t="s">
        <v>23</v>
      </c>
      <c r="M35" s="75"/>
      <c r="N35" s="7"/>
      <c r="O35" s="381"/>
      <c r="P35" s="379"/>
      <c r="Q35" s="11"/>
      <c r="R35" s="103"/>
      <c r="S35" s="7"/>
      <c r="T35" s="8"/>
      <c r="U35" s="139"/>
      <c r="V35" s="139"/>
      <c r="W35" s="139"/>
      <c r="X35" s="13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72" t="s">
        <v>45</v>
      </c>
      <c r="B36" s="374" t="s">
        <v>116</v>
      </c>
      <c r="C36" s="69" t="s">
        <v>47</v>
      </c>
      <c r="D36" s="68" t="s">
        <v>21</v>
      </c>
      <c r="E36" s="69" t="s">
        <v>48</v>
      </c>
      <c r="F36" s="68" t="s">
        <v>21</v>
      </c>
      <c r="G36" s="136" t="s">
        <v>54</v>
      </c>
      <c r="H36" s="137" t="s">
        <v>31</v>
      </c>
      <c r="I36" s="136" t="s">
        <v>55</v>
      </c>
      <c r="J36" s="137" t="s">
        <v>31</v>
      </c>
      <c r="K36" s="7"/>
      <c r="L36" s="8"/>
      <c r="M36" s="7"/>
      <c r="N36" s="8"/>
      <c r="O36" s="376" t="s">
        <v>45</v>
      </c>
      <c r="P36" s="378" t="s">
        <v>116</v>
      </c>
      <c r="Q36" s="7"/>
      <c r="R36" s="8"/>
      <c r="S36" s="7"/>
      <c r="T36" s="8"/>
      <c r="U36" s="139"/>
      <c r="V36" s="139"/>
      <c r="W36" s="13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80"/>
      <c r="B37" s="375"/>
      <c r="C37" s="136" t="s">
        <v>37</v>
      </c>
      <c r="D37" s="137" t="s">
        <v>18</v>
      </c>
      <c r="E37" s="69" t="s">
        <v>117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377"/>
      <c r="P37" s="379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72" t="s">
        <v>56</v>
      </c>
      <c r="B38" s="374" t="s">
        <v>118</v>
      </c>
      <c r="C38" s="7"/>
      <c r="D38" s="8"/>
      <c r="E38" s="11"/>
      <c r="F38" s="12"/>
      <c r="G38" s="7"/>
      <c r="H38" s="8"/>
      <c r="I38" s="19" t="s">
        <v>50</v>
      </c>
      <c r="J38" s="19" t="s">
        <v>18</v>
      </c>
      <c r="K38" s="93"/>
      <c r="L38" s="8"/>
      <c r="M38" s="93"/>
      <c r="N38" s="8"/>
      <c r="O38" s="376" t="s">
        <v>56</v>
      </c>
      <c r="P38" s="378" t="s">
        <v>118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25">
      <c r="A39" s="373"/>
      <c r="B39" s="375"/>
      <c r="C39" s="136" t="s">
        <v>61</v>
      </c>
      <c r="D39" s="137" t="s">
        <v>21</v>
      </c>
      <c r="E39" s="7"/>
      <c r="F39" s="8"/>
      <c r="G39" s="136" t="s">
        <v>63</v>
      </c>
      <c r="H39" s="137" t="s">
        <v>31</v>
      </c>
      <c r="I39" s="136" t="s">
        <v>62</v>
      </c>
      <c r="J39" s="137" t="s">
        <v>31</v>
      </c>
      <c r="K39" s="7"/>
      <c r="L39" s="8"/>
      <c r="M39" s="152"/>
      <c r="N39" s="147"/>
      <c r="O39" s="377"/>
      <c r="P39" s="379"/>
      <c r="Q39" s="7"/>
      <c r="R39" s="8"/>
      <c r="S39" s="7"/>
      <c r="T39" s="8"/>
      <c r="U39" s="7"/>
      <c r="V39" s="8"/>
      <c r="W39" s="162"/>
      <c r="X39" s="163"/>
    </row>
    <row r="40" spans="1:33" s="13" customFormat="1" ht="40.5" customHeight="1" x14ac:dyDescent="0.25">
      <c r="A40" s="157" t="s">
        <v>64</v>
      </c>
      <c r="B40" s="35" t="s">
        <v>119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119</v>
      </c>
      <c r="Q40" s="159" t="s">
        <v>120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89" t="s">
        <v>3</v>
      </c>
      <c r="B42" s="390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89" t="s">
        <v>3</v>
      </c>
      <c r="P42" s="390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25">
      <c r="A43" s="372" t="s">
        <v>15</v>
      </c>
      <c r="B43" s="374" t="s">
        <v>122</v>
      </c>
      <c r="C43" s="69" t="s">
        <v>70</v>
      </c>
      <c r="D43" s="68" t="s">
        <v>21</v>
      </c>
      <c r="E43" s="69" t="s">
        <v>71</v>
      </c>
      <c r="F43" s="68" t="s">
        <v>21</v>
      </c>
      <c r="G43" s="11"/>
      <c r="H43" s="12"/>
      <c r="I43" s="11"/>
      <c r="J43" s="12"/>
      <c r="K43" s="7"/>
      <c r="L43" s="8"/>
      <c r="M43" s="8"/>
      <c r="N43" s="8"/>
      <c r="O43" s="376" t="s">
        <v>15</v>
      </c>
      <c r="P43" s="378" t="s">
        <v>122</v>
      </c>
      <c r="Q43" s="139"/>
      <c r="R43" s="139"/>
      <c r="S43" s="11"/>
      <c r="T43" s="12"/>
      <c r="U43" s="11"/>
      <c r="V43" s="12"/>
      <c r="W43" s="159" t="s">
        <v>22</v>
      </c>
      <c r="X43" s="160" t="s">
        <v>23</v>
      </c>
    </row>
    <row r="44" spans="1:33" s="13" customFormat="1" ht="40.5" customHeight="1" x14ac:dyDescent="0.25">
      <c r="A44" s="373"/>
      <c r="B44" s="375"/>
      <c r="C44" s="136" t="s">
        <v>83</v>
      </c>
      <c r="D44" s="137" t="s">
        <v>18</v>
      </c>
      <c r="E44" s="136" t="s">
        <v>77</v>
      </c>
      <c r="F44" s="137" t="s">
        <v>18</v>
      </c>
      <c r="G44" s="7"/>
      <c r="H44" s="7"/>
      <c r="I44" s="136" t="s">
        <v>85</v>
      </c>
      <c r="J44" s="137" t="s">
        <v>31</v>
      </c>
      <c r="K44" s="136" t="s">
        <v>101</v>
      </c>
      <c r="L44" s="137" t="s">
        <v>31</v>
      </c>
      <c r="M44" s="7"/>
      <c r="N44" s="8"/>
      <c r="O44" s="377"/>
      <c r="P44" s="379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72" t="s">
        <v>24</v>
      </c>
      <c r="B45" s="374" t="s">
        <v>123</v>
      </c>
      <c r="C45" s="7"/>
      <c r="D45" s="8"/>
      <c r="E45" s="69" t="s">
        <v>78</v>
      </c>
      <c r="F45" s="68" t="s">
        <v>18</v>
      </c>
      <c r="G45" s="19" t="s">
        <v>73</v>
      </c>
      <c r="H45" s="20" t="s">
        <v>18</v>
      </c>
      <c r="I45" s="69" t="s">
        <v>124</v>
      </c>
      <c r="J45" s="68" t="s">
        <v>31</v>
      </c>
      <c r="K45" s="75"/>
      <c r="L45" s="8"/>
      <c r="M45" s="7"/>
      <c r="N45" s="8"/>
      <c r="O45" s="376" t="s">
        <v>24</v>
      </c>
      <c r="P45" s="378" t="s">
        <v>123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80"/>
      <c r="B46" s="375"/>
      <c r="C46" s="7"/>
      <c r="D46" s="8"/>
      <c r="E46" s="19" t="s">
        <v>92</v>
      </c>
      <c r="F46" s="20" t="s">
        <v>21</v>
      </c>
      <c r="G46" s="11"/>
      <c r="H46" s="12"/>
      <c r="I46" s="36" t="s">
        <v>125</v>
      </c>
      <c r="J46" s="32" t="s">
        <v>21</v>
      </c>
      <c r="K46" s="136" t="s">
        <v>74</v>
      </c>
      <c r="L46" s="137" t="s">
        <v>21</v>
      </c>
      <c r="M46" s="7"/>
      <c r="N46" s="7"/>
      <c r="O46" s="381"/>
      <c r="P46" s="379"/>
      <c r="Q46" s="7"/>
      <c r="R46" s="8"/>
      <c r="S46" s="7"/>
      <c r="T46" s="8"/>
      <c r="U46" s="7"/>
      <c r="V46" s="8"/>
      <c r="W46" s="159" t="s">
        <v>33</v>
      </c>
      <c r="X46" s="160" t="s">
        <v>23</v>
      </c>
    </row>
    <row r="47" spans="1:33" s="13" customFormat="1" ht="43.5" customHeight="1" x14ac:dyDescent="0.25">
      <c r="A47" s="372" t="s">
        <v>34</v>
      </c>
      <c r="B47" s="374" t="s">
        <v>126</v>
      </c>
      <c r="C47" s="7" t="s">
        <v>127</v>
      </c>
      <c r="D47" s="8"/>
      <c r="E47" s="7" t="s">
        <v>127</v>
      </c>
      <c r="F47" s="8"/>
      <c r="G47" s="7" t="s">
        <v>127</v>
      </c>
      <c r="H47" s="12"/>
      <c r="I47" s="7" t="s">
        <v>127</v>
      </c>
      <c r="J47" s="8"/>
      <c r="K47" s="7" t="s">
        <v>127</v>
      </c>
      <c r="L47" s="8"/>
      <c r="M47" s="7"/>
      <c r="N47" s="8"/>
      <c r="O47" s="376" t="s">
        <v>34</v>
      </c>
      <c r="P47" s="378" t="s">
        <v>126</v>
      </c>
      <c r="Q47" s="7" t="s">
        <v>127</v>
      </c>
      <c r="R47" s="8"/>
      <c r="S47" s="7" t="s">
        <v>127</v>
      </c>
      <c r="T47" s="8"/>
      <c r="U47" s="7" t="s">
        <v>127</v>
      </c>
      <c r="V47" s="103"/>
      <c r="W47" s="7" t="s">
        <v>127</v>
      </c>
      <c r="X47" s="149"/>
    </row>
    <row r="48" spans="1:33" s="13" customFormat="1" ht="43.5" customHeight="1" x14ac:dyDescent="0.25">
      <c r="A48" s="380"/>
      <c r="B48" s="375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381"/>
      <c r="P48" s="379"/>
      <c r="Q48" s="7"/>
      <c r="R48" s="8"/>
      <c r="S48" s="7"/>
      <c r="T48" s="8"/>
      <c r="U48" s="129"/>
      <c r="V48" s="103"/>
      <c r="W48" s="11"/>
      <c r="X48" s="149"/>
    </row>
    <row r="49" spans="1:24" s="13" customFormat="1" ht="40.5" customHeight="1" x14ac:dyDescent="0.25">
      <c r="A49" s="372" t="s">
        <v>45</v>
      </c>
      <c r="B49" s="374" t="s">
        <v>128</v>
      </c>
      <c r="C49" s="7"/>
      <c r="D49" s="8"/>
      <c r="E49" s="7"/>
      <c r="F49" s="8"/>
      <c r="G49" s="7"/>
      <c r="H49" s="7"/>
      <c r="I49" s="69" t="s">
        <v>90</v>
      </c>
      <c r="J49" s="68" t="s">
        <v>18</v>
      </c>
      <c r="K49" s="16" t="s">
        <v>91</v>
      </c>
      <c r="L49" s="17" t="s">
        <v>18</v>
      </c>
      <c r="M49" s="7"/>
      <c r="O49" s="376" t="s">
        <v>45</v>
      </c>
      <c r="P49" s="378" t="s">
        <v>128</v>
      </c>
      <c r="Q49" s="168"/>
      <c r="R49" s="8"/>
      <c r="S49" s="11"/>
      <c r="T49" s="8"/>
      <c r="U49" s="139"/>
      <c r="V49" s="139"/>
      <c r="W49" s="139"/>
      <c r="X49" s="139"/>
    </row>
    <row r="50" spans="1:24" s="13" customFormat="1" ht="40.5" customHeight="1" x14ac:dyDescent="0.25">
      <c r="A50" s="373"/>
      <c r="B50" s="375"/>
      <c r="C50" s="7"/>
      <c r="D50" s="8"/>
      <c r="E50" s="19" t="s">
        <v>129</v>
      </c>
      <c r="F50" s="20" t="s">
        <v>31</v>
      </c>
      <c r="G50" s="7"/>
      <c r="H50" s="8"/>
      <c r="I50" s="19" t="s">
        <v>80</v>
      </c>
      <c r="J50" s="20" t="s">
        <v>31</v>
      </c>
      <c r="K50" s="16" t="s">
        <v>81</v>
      </c>
      <c r="L50" s="17" t="s">
        <v>31</v>
      </c>
      <c r="M50" s="89"/>
      <c r="N50" s="8"/>
      <c r="O50" s="377"/>
      <c r="P50" s="379"/>
      <c r="Q50" s="7"/>
      <c r="R50" s="8"/>
      <c r="S50" s="7"/>
      <c r="T50" s="8"/>
      <c r="U50" s="150" t="s">
        <v>53</v>
      </c>
      <c r="V50" s="151" t="s">
        <v>23</v>
      </c>
      <c r="W50" s="73" t="s">
        <v>130</v>
      </c>
      <c r="X50" s="74" t="s">
        <v>23</v>
      </c>
    </row>
    <row r="51" spans="1:24" s="13" customFormat="1" ht="40.5" customHeight="1" x14ac:dyDescent="0.25">
      <c r="A51" s="372" t="s">
        <v>56</v>
      </c>
      <c r="B51" s="374" t="s">
        <v>131</v>
      </c>
      <c r="C51" s="136" t="s">
        <v>95</v>
      </c>
      <c r="D51" s="137" t="s">
        <v>21</v>
      </c>
      <c r="E51" s="136" t="s">
        <v>96</v>
      </c>
      <c r="F51" s="137" t="s">
        <v>21</v>
      </c>
      <c r="G51" s="136" t="s">
        <v>88</v>
      </c>
      <c r="H51" s="137" t="s">
        <v>31</v>
      </c>
      <c r="I51" s="136" t="s">
        <v>100</v>
      </c>
      <c r="J51" s="137" t="s">
        <v>31</v>
      </c>
      <c r="K51" s="136" t="s">
        <v>86</v>
      </c>
      <c r="L51" s="137" t="s">
        <v>31</v>
      </c>
      <c r="M51" s="7"/>
      <c r="N51" s="7"/>
      <c r="O51" s="376" t="s">
        <v>56</v>
      </c>
      <c r="P51" s="378" t="s">
        <v>131</v>
      </c>
      <c r="Q51" s="7"/>
      <c r="R51" s="8"/>
      <c r="S51" s="139"/>
      <c r="T51" s="139"/>
      <c r="U51" s="7"/>
      <c r="V51" s="119"/>
      <c r="W51" s="159" t="s">
        <v>59</v>
      </c>
      <c r="X51" s="160" t="s">
        <v>23</v>
      </c>
    </row>
    <row r="52" spans="1:24" s="13" customFormat="1" ht="45" customHeight="1" x14ac:dyDescent="0.25">
      <c r="A52" s="373"/>
      <c r="B52" s="375"/>
      <c r="C52" s="19" t="s">
        <v>99</v>
      </c>
      <c r="D52" s="20" t="s">
        <v>18</v>
      </c>
      <c r="E52" s="69" t="s">
        <v>132</v>
      </c>
      <c r="F52" s="68" t="s">
        <v>18</v>
      </c>
      <c r="G52" s="7"/>
      <c r="H52" s="8"/>
      <c r="I52" s="19" t="s">
        <v>72</v>
      </c>
      <c r="J52" s="19" t="s">
        <v>18</v>
      </c>
      <c r="K52" s="7"/>
      <c r="L52" s="8"/>
      <c r="M52" s="7"/>
      <c r="N52" s="8"/>
      <c r="O52" s="377"/>
      <c r="P52" s="379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133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133</v>
      </c>
      <c r="Q53" s="159" t="s">
        <v>104</v>
      </c>
      <c r="R53" s="160" t="s">
        <v>23</v>
      </c>
      <c r="S53" s="11"/>
      <c r="T53" s="8"/>
      <c r="U53" s="106"/>
      <c r="V53" s="148"/>
      <c r="W53" s="161" t="s">
        <v>105</v>
      </c>
      <c r="X53" s="160" t="s">
        <v>23</v>
      </c>
    </row>
    <row r="54" spans="1:24" s="13" customFormat="1" ht="42.75" customHeight="1" x14ac:dyDescent="0.25">
      <c r="A54" s="157" t="s">
        <v>66</v>
      </c>
      <c r="B54" s="98" t="s">
        <v>134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10" t="s">
        <v>134</v>
      </c>
      <c r="Q54" s="161" t="s">
        <v>68</v>
      </c>
      <c r="R54" s="160" t="s">
        <v>23</v>
      </c>
      <c r="S54" s="11"/>
      <c r="T54" s="8"/>
      <c r="U54" s="106"/>
      <c r="V54" s="148"/>
      <c r="W54" s="164"/>
      <c r="X54" s="163"/>
    </row>
    <row r="55" spans="1:24" ht="29.25" customHeight="1" x14ac:dyDescent="0.2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93">
        <f>SUM(M55:N55)</f>
        <v>14</v>
      </c>
      <c r="P55" s="393"/>
      <c r="Q55" s="72" t="s">
        <v>135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25">
      <c r="I56" s="27" t="s">
        <v>136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394">
        <f>SUM(M56:N56)</f>
        <v>0</v>
      </c>
      <c r="P56" s="394"/>
      <c r="Q56" s="47" t="s">
        <v>136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25">
      <c r="I57" s="37" t="s">
        <v>137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395">
        <f>SUM(M57:N57)</f>
        <v>18</v>
      </c>
      <c r="P57" s="395"/>
      <c r="Q57" s="48" t="s">
        <v>137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2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396">
        <f>SUM(M58:N58)</f>
        <v>18</v>
      </c>
      <c r="P58" s="396"/>
      <c r="Q58" s="49" t="s">
        <v>138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25">
      <c r="I59" s="39" t="s">
        <v>139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397">
        <f>SUM(M59:N59)</f>
        <v>20</v>
      </c>
      <c r="P59" s="397"/>
      <c r="Q59" s="41" t="s">
        <v>139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2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398" t="s">
        <v>142</v>
      </c>
      <c r="P60" s="398"/>
      <c r="T60" s="94"/>
      <c r="U60" t="s">
        <v>143</v>
      </c>
    </row>
    <row r="61" spans="1:24" ht="29.25" customHeight="1" x14ac:dyDescent="0.25">
      <c r="I61" s="24" t="s">
        <v>135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393">
        <f>SUM(M61:N61)</f>
        <v>18</v>
      </c>
      <c r="P61" s="393"/>
      <c r="T61" s="94"/>
    </row>
    <row r="62" spans="1:24" ht="29.25" customHeight="1" x14ac:dyDescent="0.25">
      <c r="I62" s="27" t="s">
        <v>136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394">
        <f>SUM(M62:N62)</f>
        <v>0</v>
      </c>
      <c r="P62" s="394"/>
      <c r="T62" s="94"/>
    </row>
    <row r="63" spans="1:24" ht="29.25" customHeight="1" x14ac:dyDescent="0.4">
      <c r="H63" s="34"/>
      <c r="I63" s="37" t="s">
        <v>137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395">
        <f>SUM(M63:N63)</f>
        <v>12</v>
      </c>
      <c r="P63" s="395"/>
      <c r="T63" s="94"/>
    </row>
    <row r="64" spans="1:24" ht="29.25" customHeight="1" x14ac:dyDescent="0.4">
      <c r="H64" s="34"/>
      <c r="I64" s="30" t="s">
        <v>138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396">
        <f>SUM(M64:N64)</f>
        <v>20</v>
      </c>
      <c r="P64" s="396"/>
      <c r="T64" s="94"/>
    </row>
    <row r="65" spans="1:20" ht="29.25" customHeight="1" x14ac:dyDescent="0.4">
      <c r="H65" s="34"/>
      <c r="I65" s="39" t="s">
        <v>139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397">
        <f>SUM(M65:N65)</f>
        <v>18</v>
      </c>
      <c r="P65" s="397"/>
      <c r="T65" s="94"/>
    </row>
    <row r="66" spans="1:20" ht="29.25" customHeight="1" x14ac:dyDescent="0.2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398" t="s">
        <v>142</v>
      </c>
      <c r="P66" s="398"/>
      <c r="T66" s="94"/>
    </row>
    <row r="67" spans="1:20" ht="29.25" customHeight="1" x14ac:dyDescent="0.25">
      <c r="G67" s="399"/>
      <c r="I67" s="24" t="s">
        <v>135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393">
        <f>SUM(M67:N67)</f>
        <v>18</v>
      </c>
      <c r="P67" s="393"/>
      <c r="T67" s="94"/>
    </row>
    <row r="68" spans="1:20" ht="29.25" customHeight="1" x14ac:dyDescent="0.25">
      <c r="G68" s="399"/>
      <c r="I68" s="27" t="s">
        <v>136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394">
        <f>SUM(M68:N68)</f>
        <v>0</v>
      </c>
      <c r="P68" s="394"/>
      <c r="T68" s="94"/>
    </row>
    <row r="69" spans="1:20" ht="29.25" customHeight="1" x14ac:dyDescent="0.25">
      <c r="G69" s="399"/>
      <c r="I69" s="37" t="s">
        <v>137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395">
        <f>SUM(M69:N69)</f>
        <v>10</v>
      </c>
      <c r="P69" s="395"/>
      <c r="T69" s="94"/>
    </row>
    <row r="70" spans="1:20" ht="29.25" customHeight="1" x14ac:dyDescent="0.25">
      <c r="G70" s="399"/>
      <c r="I70" s="30" t="s">
        <v>138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396">
        <f>SUM(M70:N70)</f>
        <v>18</v>
      </c>
      <c r="P70" s="396"/>
      <c r="T70" s="94"/>
    </row>
    <row r="71" spans="1:20" ht="29.25" customHeight="1" x14ac:dyDescent="0.25">
      <c r="G71" s="399"/>
      <c r="I71" s="39" t="s">
        <v>139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397">
        <f>SUM(M71:N71)</f>
        <v>20</v>
      </c>
      <c r="P71" s="397"/>
      <c r="T71" s="94"/>
    </row>
    <row r="72" spans="1:20" ht="29.25" customHeight="1" x14ac:dyDescent="0.2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398" t="s">
        <v>142</v>
      </c>
      <c r="P72" s="398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98" t="s">
        <v>142</v>
      </c>
      <c r="P73" s="398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393">
        <f>SUM(M74:N74)</f>
        <v>18</v>
      </c>
      <c r="P74" s="393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394">
        <f>SUM(M75:N75)</f>
        <v>0</v>
      </c>
      <c r="P75" s="394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395">
        <f>SUM(M76:N76)</f>
        <v>16</v>
      </c>
      <c r="P76" s="395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396">
        <f>SUM(M77:N77)</f>
        <v>18</v>
      </c>
      <c r="P77" s="396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97">
        <f>SUM(M78:N78)</f>
        <v>14</v>
      </c>
      <c r="P78" s="397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2A59-CA1B-438A-9862-74AA1280F88D}">
  <dimension ref="A1:AH84"/>
  <sheetViews>
    <sheetView topLeftCell="A35" zoomScale="66" zoomScaleNormal="66" workbookViewId="0">
      <selection activeCell="Q52" sqref="Q52:R52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2" t="s">
        <v>589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4"/>
    </row>
    <row r="2" spans="1:25" s="1" customFormat="1" ht="64.5" customHeight="1" x14ac:dyDescent="0.25">
      <c r="A2" s="385" t="s">
        <v>590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6"/>
      <c r="O2" s="387" t="s">
        <v>2</v>
      </c>
      <c r="P2" s="388"/>
      <c r="Q2" s="388"/>
      <c r="R2" s="388"/>
      <c r="S2" s="388"/>
      <c r="T2" s="388"/>
      <c r="U2" s="388"/>
      <c r="V2" s="388"/>
      <c r="W2" s="388"/>
      <c r="X2" s="388"/>
    </row>
    <row r="3" spans="1:25" ht="20.25" thickBot="1" x14ac:dyDescent="0.3">
      <c r="A3" s="389" t="s">
        <v>3</v>
      </c>
      <c r="B3" s="39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423" t="s">
        <v>3</v>
      </c>
      <c r="P3" s="42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25">
      <c r="A4" s="372" t="s">
        <v>15</v>
      </c>
      <c r="B4" s="401" t="s">
        <v>591</v>
      </c>
      <c r="C4" s="204" t="s">
        <v>387</v>
      </c>
      <c r="D4" s="205" t="s">
        <v>18</v>
      </c>
      <c r="E4" s="136" t="s">
        <v>386</v>
      </c>
      <c r="F4" s="136" t="s">
        <v>18</v>
      </c>
      <c r="G4" s="11"/>
      <c r="H4" s="11"/>
      <c r="I4" s="305" t="s">
        <v>592</v>
      </c>
      <c r="J4" s="69" t="s">
        <v>21</v>
      </c>
      <c r="K4" s="181"/>
      <c r="L4" s="182"/>
      <c r="M4" s="7"/>
      <c r="N4" s="119"/>
      <c r="O4" s="412" t="s">
        <v>15</v>
      </c>
      <c r="P4" s="402" t="s">
        <v>591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0"/>
      <c r="B5" s="401"/>
      <c r="C5" s="11"/>
      <c r="D5" s="11"/>
      <c r="E5" s="11"/>
      <c r="F5" s="11"/>
      <c r="G5" s="196"/>
      <c r="H5" s="197"/>
      <c r="I5" s="11"/>
      <c r="J5" s="11"/>
      <c r="K5" s="11"/>
      <c r="L5" s="12"/>
      <c r="M5" s="11"/>
      <c r="N5" s="272"/>
      <c r="O5" s="416"/>
      <c r="P5" s="402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08" t="s">
        <v>24</v>
      </c>
      <c r="B6" s="410" t="s">
        <v>593</v>
      </c>
      <c r="C6" s="188" t="s">
        <v>594</v>
      </c>
      <c r="D6" s="188" t="s">
        <v>155</v>
      </c>
      <c r="E6" s="188" t="s">
        <v>298</v>
      </c>
      <c r="F6" s="188" t="s">
        <v>155</v>
      </c>
      <c r="G6" s="190"/>
      <c r="H6" s="190"/>
      <c r="I6" s="190"/>
      <c r="J6" s="190"/>
      <c r="K6" s="188" t="s">
        <v>261</v>
      </c>
      <c r="L6" s="188" t="s">
        <v>18</v>
      </c>
      <c r="M6" s="190"/>
      <c r="N6" s="253"/>
      <c r="O6" s="412" t="s">
        <v>24</v>
      </c>
      <c r="P6" s="473" t="s">
        <v>593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09"/>
      <c r="B7" s="411"/>
      <c r="C7" s="195" t="s">
        <v>530</v>
      </c>
      <c r="D7" s="198" t="s">
        <v>21</v>
      </c>
      <c r="E7" s="307" t="s">
        <v>595</v>
      </c>
      <c r="F7" s="308" t="s">
        <v>18</v>
      </c>
      <c r="G7" s="196"/>
      <c r="H7" s="197"/>
      <c r="I7" s="342" t="s">
        <v>331</v>
      </c>
      <c r="J7" s="341" t="s">
        <v>31</v>
      </c>
      <c r="K7" s="196"/>
      <c r="L7" s="197"/>
      <c r="M7" s="199"/>
      <c r="N7" s="251"/>
      <c r="O7" s="413"/>
      <c r="P7" s="474"/>
      <c r="Q7" s="282"/>
      <c r="R7" s="197"/>
      <c r="S7" s="196"/>
      <c r="T7" s="197"/>
      <c r="U7" s="200" t="s">
        <v>560</v>
      </c>
      <c r="V7" s="201" t="s">
        <v>23</v>
      </c>
      <c r="W7" s="196"/>
      <c r="X7" s="234"/>
    </row>
    <row r="8" spans="1:25" s="13" customFormat="1" ht="42" customHeight="1" thickTop="1" x14ac:dyDescent="0.25">
      <c r="A8" s="380" t="s">
        <v>34</v>
      </c>
      <c r="B8" s="401" t="s">
        <v>596</v>
      </c>
      <c r="C8" s="305" t="s">
        <v>597</v>
      </c>
      <c r="D8" s="69" t="s">
        <v>21</v>
      </c>
      <c r="E8" s="190"/>
      <c r="F8" s="11"/>
      <c r="G8" s="181"/>
      <c r="H8" s="182"/>
      <c r="I8" s="351" t="s">
        <v>417</v>
      </c>
      <c r="J8" s="352" t="s">
        <v>31</v>
      </c>
      <c r="K8" s="181"/>
      <c r="L8" s="182"/>
      <c r="M8" s="191"/>
      <c r="N8" s="148"/>
      <c r="O8" s="416" t="s">
        <v>34</v>
      </c>
      <c r="P8" s="402" t="s">
        <v>596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80"/>
      <c r="B9" s="411"/>
      <c r="C9" s="196"/>
      <c r="D9" s="197"/>
      <c r="E9" s="207"/>
      <c r="F9" s="12"/>
      <c r="G9" s="207"/>
      <c r="H9" s="12"/>
      <c r="I9" s="196"/>
      <c r="J9" s="196"/>
      <c r="K9" s="196"/>
      <c r="L9" s="197"/>
      <c r="M9" s="103"/>
      <c r="N9" s="103"/>
      <c r="O9" s="416"/>
      <c r="P9" s="402"/>
      <c r="Q9" s="284"/>
      <c r="R9" s="202"/>
      <c r="S9" s="175"/>
      <c r="T9" s="12"/>
      <c r="U9" s="11"/>
      <c r="V9" s="12"/>
      <c r="W9" s="307" t="s">
        <v>598</v>
      </c>
      <c r="X9" s="333" t="s">
        <v>545</v>
      </c>
    </row>
    <row r="10" spans="1:25" s="13" customFormat="1" ht="42" customHeight="1" thickTop="1" x14ac:dyDescent="0.25">
      <c r="A10" s="408" t="s">
        <v>45</v>
      </c>
      <c r="B10" s="410" t="s">
        <v>599</v>
      </c>
      <c r="C10" s="188" t="s">
        <v>289</v>
      </c>
      <c r="D10" s="189" t="s">
        <v>21</v>
      </c>
      <c r="E10" s="190"/>
      <c r="F10" s="190"/>
      <c r="G10" s="190"/>
      <c r="H10" s="191"/>
      <c r="I10" s="190"/>
      <c r="J10" s="104"/>
      <c r="K10" s="190"/>
      <c r="L10" s="191"/>
      <c r="M10" s="190"/>
      <c r="N10" s="253"/>
      <c r="O10" s="412" t="s">
        <v>45</v>
      </c>
      <c r="P10" s="473" t="s">
        <v>599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09"/>
      <c r="B11" s="411"/>
      <c r="C11" s="11"/>
      <c r="D11" s="196"/>
      <c r="E11" s="195" t="s">
        <v>295</v>
      </c>
      <c r="F11" s="198" t="s">
        <v>31</v>
      </c>
      <c r="G11" s="207"/>
      <c r="H11" s="196"/>
      <c r="I11" s="177" t="s">
        <v>567</v>
      </c>
      <c r="J11" s="177" t="s">
        <v>21</v>
      </c>
      <c r="K11" s="307" t="s">
        <v>600</v>
      </c>
      <c r="L11" s="308" t="s">
        <v>31</v>
      </c>
      <c r="M11" s="199"/>
      <c r="N11" s="251"/>
      <c r="O11" s="413"/>
      <c r="P11" s="474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80" t="s">
        <v>56</v>
      </c>
      <c r="B12" s="401" t="s">
        <v>601</v>
      </c>
      <c r="C12" s="280"/>
      <c r="D12" s="190"/>
      <c r="E12" s="7"/>
      <c r="F12" s="7"/>
      <c r="G12" s="188" t="s">
        <v>562</v>
      </c>
      <c r="H12" s="189" t="s">
        <v>31</v>
      </c>
      <c r="I12" s="243" t="s">
        <v>602</v>
      </c>
      <c r="J12" s="328" t="s">
        <v>31</v>
      </c>
      <c r="K12" s="239" t="s">
        <v>603</v>
      </c>
      <c r="L12" s="240" t="s">
        <v>23</v>
      </c>
      <c r="M12" s="190"/>
      <c r="N12" s="191"/>
      <c r="O12" s="416" t="s">
        <v>56</v>
      </c>
      <c r="P12" s="402" t="s">
        <v>601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80"/>
      <c r="B13" s="411"/>
      <c r="C13" s="177" t="s">
        <v>552</v>
      </c>
      <c r="D13" s="177" t="s">
        <v>18</v>
      </c>
      <c r="E13" s="195" t="s">
        <v>425</v>
      </c>
      <c r="F13" s="195" t="s">
        <v>155</v>
      </c>
      <c r="G13" s="11"/>
      <c r="H13" s="12"/>
      <c r="I13" s="11"/>
      <c r="J13" s="11"/>
      <c r="K13" s="342" t="s">
        <v>570</v>
      </c>
      <c r="L13" s="341" t="s">
        <v>21</v>
      </c>
      <c r="M13" s="245"/>
      <c r="N13" s="103"/>
      <c r="O13" s="416"/>
      <c r="P13" s="402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64</v>
      </c>
      <c r="B14" s="213" t="s">
        <v>604</v>
      </c>
      <c r="C14" s="239" t="s">
        <v>103</v>
      </c>
      <c r="D14" s="240" t="s">
        <v>31</v>
      </c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604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18" t="s">
        <v>3</v>
      </c>
      <c r="B16" s="419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18" t="s">
        <v>3</v>
      </c>
      <c r="P16" s="420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4" s="13" customFormat="1" ht="48" customHeight="1" thickTop="1" x14ac:dyDescent="0.25">
      <c r="A17" s="380" t="s">
        <v>15</v>
      </c>
      <c r="B17" s="401" t="s">
        <v>605</v>
      </c>
      <c r="C17" s="190"/>
      <c r="D17" s="190"/>
      <c r="E17" s="104"/>
      <c r="F17" s="104"/>
      <c r="G17" s="305" t="s">
        <v>573</v>
      </c>
      <c r="H17" s="232" t="s">
        <v>21</v>
      </c>
      <c r="I17" s="305" t="s">
        <v>574</v>
      </c>
      <c r="J17" s="232" t="s">
        <v>21</v>
      </c>
      <c r="K17" s="183"/>
      <c r="L17" s="182"/>
      <c r="M17" s="181"/>
      <c r="N17" s="274"/>
      <c r="O17" s="416" t="s">
        <v>15</v>
      </c>
      <c r="P17" s="402" t="s">
        <v>605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80"/>
      <c r="B18" s="401"/>
      <c r="C18" s="196"/>
      <c r="D18" s="104"/>
      <c r="E18" s="11"/>
      <c r="F18" s="11"/>
      <c r="H18" s="12"/>
      <c r="I18" s="11"/>
      <c r="J18" s="12"/>
      <c r="K18" s="181"/>
      <c r="L18" s="182"/>
      <c r="M18" s="11"/>
      <c r="N18" s="103"/>
      <c r="O18" s="416"/>
      <c r="P18" s="402"/>
      <c r="Q18" s="284"/>
      <c r="R18" s="202"/>
      <c r="S18" s="200" t="s">
        <v>606</v>
      </c>
      <c r="T18" s="201" t="s">
        <v>545</v>
      </c>
      <c r="U18" s="11"/>
      <c r="V18" s="12"/>
      <c r="W18" s="196"/>
      <c r="X18" s="234"/>
    </row>
    <row r="19" spans="1:34" s="13" customFormat="1" ht="47.25" customHeight="1" thickTop="1" x14ac:dyDescent="0.25">
      <c r="A19" s="408" t="s">
        <v>24</v>
      </c>
      <c r="B19" s="410" t="s">
        <v>607</v>
      </c>
      <c r="C19" s="188" t="s">
        <v>608</v>
      </c>
      <c r="D19" s="326" t="s">
        <v>21</v>
      </c>
      <c r="E19" s="188" t="s">
        <v>442</v>
      </c>
      <c r="F19" s="189" t="s">
        <v>155</v>
      </c>
      <c r="G19" s="190"/>
      <c r="H19" s="192"/>
      <c r="I19" s="190"/>
      <c r="J19" s="191"/>
      <c r="K19" s="190"/>
      <c r="L19" s="191"/>
      <c r="M19" s="190"/>
      <c r="N19" s="253"/>
      <c r="O19" s="412" t="s">
        <v>24</v>
      </c>
      <c r="P19" s="473" t="s">
        <v>607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409"/>
      <c r="B20" s="411"/>
      <c r="C20" s="338" t="s">
        <v>542</v>
      </c>
      <c r="D20" s="320" t="s">
        <v>18</v>
      </c>
      <c r="E20" s="177" t="s">
        <v>277</v>
      </c>
      <c r="F20" s="195" t="s">
        <v>18</v>
      </c>
      <c r="G20" s="195" t="s">
        <v>80</v>
      </c>
      <c r="H20" s="195" t="s">
        <v>31</v>
      </c>
      <c r="I20" s="196"/>
      <c r="J20" s="196"/>
      <c r="K20" s="195" t="s">
        <v>438</v>
      </c>
      <c r="L20" s="195" t="s">
        <v>18</v>
      </c>
      <c r="M20" s="196"/>
      <c r="N20" s="275"/>
      <c r="O20" s="413"/>
      <c r="P20" s="474"/>
      <c r="Q20" s="282"/>
      <c r="R20" s="197"/>
      <c r="S20" s="282"/>
      <c r="T20" s="197"/>
      <c r="U20" s="200" t="s">
        <v>609</v>
      </c>
      <c r="V20" s="201" t="s">
        <v>23</v>
      </c>
      <c r="W20" s="200" t="s">
        <v>577</v>
      </c>
      <c r="X20" s="201" t="s">
        <v>23</v>
      </c>
    </row>
    <row r="21" spans="1:34" s="13" customFormat="1" ht="43.5" customHeight="1" thickTop="1" x14ac:dyDescent="0.25">
      <c r="A21" s="380" t="s">
        <v>34</v>
      </c>
      <c r="B21" s="401" t="s">
        <v>610</v>
      </c>
      <c r="C21" s="311" t="s">
        <v>401</v>
      </c>
      <c r="D21" s="311" t="s">
        <v>21</v>
      </c>
      <c r="E21" s="190"/>
      <c r="F21" s="182"/>
      <c r="G21" s="324" t="s">
        <v>611</v>
      </c>
      <c r="H21" s="325" t="s">
        <v>31</v>
      </c>
      <c r="I21" s="204" t="s">
        <v>217</v>
      </c>
      <c r="J21" s="205" t="s">
        <v>31</v>
      </c>
      <c r="K21" s="11"/>
      <c r="L21" s="182"/>
      <c r="M21" s="181"/>
      <c r="N21" s="148"/>
      <c r="O21" s="416" t="s">
        <v>34</v>
      </c>
      <c r="P21" s="402" t="s">
        <v>610</v>
      </c>
      <c r="Q21" s="106"/>
      <c r="R21" s="182"/>
      <c r="S21" s="181"/>
      <c r="T21" s="182"/>
      <c r="U21" s="181"/>
      <c r="V21" s="105"/>
      <c r="W21" s="193"/>
      <c r="X21" s="347"/>
    </row>
    <row r="22" spans="1:34" s="13" customFormat="1" ht="39.75" customHeight="1" thickBot="1" x14ac:dyDescent="0.3">
      <c r="A22" s="380"/>
      <c r="B22" s="401"/>
      <c r="C22" s="177" t="s">
        <v>97</v>
      </c>
      <c r="D22" s="177" t="s">
        <v>155</v>
      </c>
      <c r="E22" s="11"/>
      <c r="F22" s="11"/>
      <c r="G22" s="343" t="s">
        <v>612</v>
      </c>
      <c r="H22" s="355" t="s">
        <v>155</v>
      </c>
      <c r="I22" s="11"/>
      <c r="J22" s="11"/>
      <c r="K22" s="196"/>
      <c r="L22" s="12"/>
      <c r="M22" s="11"/>
      <c r="N22" s="103"/>
      <c r="O22" s="416"/>
      <c r="P22" s="402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408" t="s">
        <v>45</v>
      </c>
      <c r="B23" s="410" t="s">
        <v>613</v>
      </c>
      <c r="C23" s="305" t="s">
        <v>585</v>
      </c>
      <c r="D23" s="232" t="s">
        <v>155</v>
      </c>
      <c r="E23" s="190"/>
      <c r="F23" s="191"/>
      <c r="G23" s="190"/>
      <c r="H23" s="191"/>
      <c r="I23" s="324" t="s">
        <v>614</v>
      </c>
      <c r="J23" s="327" t="s">
        <v>31</v>
      </c>
      <c r="K23" s="188" t="s">
        <v>413</v>
      </c>
      <c r="L23" s="189" t="s">
        <v>31</v>
      </c>
      <c r="M23" s="235"/>
      <c r="N23" s="253"/>
      <c r="O23" s="412" t="s">
        <v>45</v>
      </c>
      <c r="P23" s="473" t="s">
        <v>613</v>
      </c>
      <c r="Q23" s="192"/>
      <c r="R23" s="192"/>
      <c r="S23" s="192"/>
      <c r="T23" s="193"/>
      <c r="U23" s="190"/>
      <c r="V23" s="193"/>
      <c r="W23" s="193"/>
      <c r="X23" s="347"/>
    </row>
    <row r="24" spans="1:34" s="13" customFormat="1" ht="42" customHeight="1" thickBot="1" x14ac:dyDescent="0.3">
      <c r="A24" s="409"/>
      <c r="B24" s="411"/>
      <c r="C24" s="338" t="s">
        <v>586</v>
      </c>
      <c r="D24" s="320" t="s">
        <v>18</v>
      </c>
      <c r="E24" s="315"/>
      <c r="F24" s="105"/>
      <c r="G24" s="315"/>
      <c r="H24" s="105"/>
      <c r="I24" s="203" t="s">
        <v>566</v>
      </c>
      <c r="J24" s="320" t="s">
        <v>18</v>
      </c>
      <c r="K24" s="196"/>
      <c r="L24" s="197"/>
      <c r="M24" s="196"/>
      <c r="N24" s="251"/>
      <c r="O24" s="413"/>
      <c r="P24" s="474"/>
      <c r="Q24" s="282"/>
      <c r="R24" s="197"/>
      <c r="S24" s="282"/>
      <c r="T24" s="197"/>
      <c r="U24" s="196"/>
      <c r="V24" s="197"/>
      <c r="W24" s="197"/>
      <c r="X24" s="348"/>
    </row>
    <row r="25" spans="1:34" s="13" customFormat="1" ht="44.25" customHeight="1" thickTop="1" x14ac:dyDescent="0.25">
      <c r="A25" s="380" t="s">
        <v>56</v>
      </c>
      <c r="B25" s="401" t="s">
        <v>615</v>
      </c>
      <c r="C25" s="190"/>
      <c r="D25" s="190"/>
      <c r="E25" s="340" t="s">
        <v>616</v>
      </c>
      <c r="F25" s="313" t="s">
        <v>155</v>
      </c>
      <c r="G25" s="104"/>
      <c r="H25" s="190"/>
      <c r="I25" s="324" t="s">
        <v>617</v>
      </c>
      <c r="J25" s="325" t="s">
        <v>21</v>
      </c>
      <c r="K25" s="181"/>
      <c r="L25" s="148"/>
      <c r="M25" s="190"/>
      <c r="N25" s="193"/>
      <c r="O25" s="416" t="s">
        <v>56</v>
      </c>
      <c r="P25" s="402" t="s">
        <v>615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80"/>
      <c r="B26" s="401"/>
      <c r="C26" s="181"/>
      <c r="D26" s="196"/>
      <c r="E26" s="307" t="s">
        <v>618</v>
      </c>
      <c r="F26" s="308" t="s">
        <v>18</v>
      </c>
      <c r="G26" s="11"/>
      <c r="H26" s="11"/>
      <c r="I26" s="195" t="s">
        <v>439</v>
      </c>
      <c r="J26" s="195" t="s">
        <v>31</v>
      </c>
      <c r="K26" s="11"/>
      <c r="L26" s="103"/>
      <c r="M26" s="11"/>
      <c r="N26" s="103"/>
      <c r="O26" s="416"/>
      <c r="P26" s="402"/>
      <c r="Q26" s="200" t="s">
        <v>587</v>
      </c>
      <c r="R26" s="233" t="s">
        <v>23</v>
      </c>
      <c r="S26" s="196"/>
      <c r="T26" s="197"/>
      <c r="U26" s="11"/>
      <c r="V26" s="12"/>
      <c r="W26" s="11"/>
      <c r="X26" s="270"/>
    </row>
    <row r="27" spans="1:34" s="13" customFormat="1" ht="40.5" customHeight="1" thickTop="1" x14ac:dyDescent="0.25">
      <c r="A27" s="186" t="s">
        <v>64</v>
      </c>
      <c r="B27" s="213" t="s">
        <v>619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619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18" t="s">
        <v>3</v>
      </c>
      <c r="B29" s="419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18" t="s">
        <v>3</v>
      </c>
      <c r="P29" s="420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45" customHeight="1" thickTop="1" x14ac:dyDescent="0.25">
      <c r="A30" s="400" t="s">
        <v>15</v>
      </c>
      <c r="B30" s="401" t="s">
        <v>620</v>
      </c>
      <c r="C30" s="204" t="s">
        <v>289</v>
      </c>
      <c r="D30" s="188" t="s">
        <v>21</v>
      </c>
      <c r="E30" s="104"/>
      <c r="F30" s="105"/>
      <c r="G30" s="104"/>
      <c r="H30" s="104"/>
      <c r="I30" s="305" t="s">
        <v>592</v>
      </c>
      <c r="J30" s="69" t="s">
        <v>21</v>
      </c>
      <c r="K30" s="190"/>
      <c r="L30" s="191"/>
      <c r="M30" s="181"/>
      <c r="N30" s="148"/>
      <c r="O30" s="416" t="s">
        <v>15</v>
      </c>
      <c r="P30" s="402" t="s">
        <v>620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400"/>
      <c r="B31" s="401"/>
      <c r="C31" s="11"/>
      <c r="D31" s="11"/>
      <c r="E31" s="196"/>
      <c r="F31" s="11"/>
      <c r="G31" s="196"/>
      <c r="H31" s="12"/>
      <c r="I31" s="196"/>
      <c r="J31" s="197"/>
      <c r="K31" s="196"/>
      <c r="L31" s="12"/>
      <c r="M31" s="11"/>
      <c r="N31" s="272"/>
      <c r="O31" s="416"/>
      <c r="P31" s="402"/>
      <c r="Q31" s="129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21" t="s">
        <v>24</v>
      </c>
      <c r="B32" s="410" t="s">
        <v>621</v>
      </c>
      <c r="C32" s="190"/>
      <c r="D32" s="193"/>
      <c r="E32" s="311" t="s">
        <v>622</v>
      </c>
      <c r="F32" s="311" t="s">
        <v>18</v>
      </c>
      <c r="G32" s="181"/>
      <c r="H32" s="190"/>
      <c r="I32" s="11"/>
      <c r="J32" s="11"/>
      <c r="K32" s="104"/>
      <c r="L32" s="191"/>
      <c r="M32" s="190"/>
      <c r="N32" s="253"/>
      <c r="O32" s="412" t="s">
        <v>24</v>
      </c>
      <c r="P32" s="473" t="s">
        <v>621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22"/>
      <c r="B33" s="411"/>
      <c r="C33" s="195" t="s">
        <v>530</v>
      </c>
      <c r="D33" s="198" t="s">
        <v>21</v>
      </c>
      <c r="E33" s="195" t="s">
        <v>425</v>
      </c>
      <c r="F33" s="195" t="s">
        <v>155</v>
      </c>
      <c r="G33" s="196"/>
      <c r="H33" s="197"/>
      <c r="I33" s="342" t="s">
        <v>602</v>
      </c>
      <c r="J33" s="341" t="s">
        <v>31</v>
      </c>
      <c r="K33" s="196"/>
      <c r="L33" s="12"/>
      <c r="M33" s="196"/>
      <c r="N33" s="251"/>
      <c r="O33" s="413"/>
      <c r="P33" s="474"/>
      <c r="Q33" s="282"/>
      <c r="R33" s="197"/>
      <c r="S33" s="196"/>
      <c r="T33" s="197"/>
      <c r="U33" s="200" t="s">
        <v>560</v>
      </c>
      <c r="V33" s="201" t="s">
        <v>23</v>
      </c>
      <c r="W33" s="196"/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400" t="s">
        <v>34</v>
      </c>
      <c r="B34" s="401" t="s">
        <v>623</v>
      </c>
      <c r="C34" s="324" t="s">
        <v>624</v>
      </c>
      <c r="D34" s="325" t="s">
        <v>18</v>
      </c>
      <c r="E34" s="181"/>
      <c r="F34" s="181"/>
      <c r="G34" s="190"/>
      <c r="H34" s="193"/>
      <c r="I34" s="190"/>
      <c r="J34" s="193"/>
      <c r="K34" s="104"/>
      <c r="L34" s="191"/>
      <c r="M34" s="185"/>
      <c r="N34" s="276"/>
      <c r="O34" s="416" t="s">
        <v>34</v>
      </c>
      <c r="P34" s="402" t="s">
        <v>623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400"/>
      <c r="B35" s="401"/>
      <c r="C35" s="196"/>
      <c r="D35" s="196"/>
      <c r="E35" s="196"/>
      <c r="F35" s="196"/>
      <c r="G35" s="195" t="s">
        <v>80</v>
      </c>
      <c r="H35" s="195" t="s">
        <v>21</v>
      </c>
      <c r="I35" s="195" t="s">
        <v>417</v>
      </c>
      <c r="J35" s="195" t="s">
        <v>21</v>
      </c>
      <c r="K35" s="342" t="s">
        <v>261</v>
      </c>
      <c r="L35" s="227" t="s">
        <v>18</v>
      </c>
      <c r="M35" s="199"/>
      <c r="N35" s="272"/>
      <c r="O35" s="416"/>
      <c r="P35" s="402"/>
      <c r="Q35" s="129"/>
      <c r="R35" s="12"/>
      <c r="S35" s="11"/>
      <c r="T35" s="12"/>
      <c r="U35" s="11"/>
      <c r="V35" s="11"/>
      <c r="W35" s="200" t="s">
        <v>625</v>
      </c>
      <c r="X35" s="201" t="s">
        <v>545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39" customHeight="1" thickTop="1" x14ac:dyDescent="0.25">
      <c r="A36" s="408" t="s">
        <v>45</v>
      </c>
      <c r="B36" s="410" t="s">
        <v>626</v>
      </c>
      <c r="C36" s="305" t="s">
        <v>597</v>
      </c>
      <c r="D36" s="69" t="s">
        <v>21</v>
      </c>
      <c r="E36" s="330" t="s">
        <v>627</v>
      </c>
      <c r="F36" s="331" t="s">
        <v>18</v>
      </c>
      <c r="G36" s="190"/>
      <c r="H36" s="190"/>
      <c r="I36" s="11"/>
      <c r="J36" s="11"/>
      <c r="K36" s="104"/>
      <c r="L36" s="191"/>
      <c r="M36" s="104"/>
      <c r="N36" s="191"/>
      <c r="O36" s="412" t="s">
        <v>45</v>
      </c>
      <c r="P36" s="473" t="s">
        <v>626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39" customHeight="1" thickBot="1" x14ac:dyDescent="0.3">
      <c r="A37" s="409"/>
      <c r="B37" s="411"/>
      <c r="C37" s="11"/>
      <c r="D37" s="11"/>
      <c r="E37" s="195" t="s">
        <v>295</v>
      </c>
      <c r="F37" s="198" t="s">
        <v>155</v>
      </c>
      <c r="G37" s="196"/>
      <c r="H37" s="196"/>
      <c r="I37" s="195" t="s">
        <v>567</v>
      </c>
      <c r="J37" s="195" t="s">
        <v>21</v>
      </c>
      <c r="K37" s="237" t="s">
        <v>628</v>
      </c>
      <c r="L37" s="331" t="s">
        <v>18</v>
      </c>
      <c r="M37" s="199"/>
      <c r="N37" s="251"/>
      <c r="O37" s="413"/>
      <c r="P37" s="474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80" t="s">
        <v>56</v>
      </c>
      <c r="B38" s="401" t="s">
        <v>629</v>
      </c>
      <c r="C38" s="190"/>
      <c r="D38" s="193"/>
      <c r="E38" s="204" t="s">
        <v>298</v>
      </c>
      <c r="F38" s="188" t="s">
        <v>155</v>
      </c>
      <c r="G38" s="324" t="s">
        <v>537</v>
      </c>
      <c r="H38" s="325" t="s">
        <v>31</v>
      </c>
      <c r="I38" s="340" t="s">
        <v>331</v>
      </c>
      <c r="J38" s="188" t="s">
        <v>31</v>
      </c>
      <c r="K38" s="188" t="s">
        <v>570</v>
      </c>
      <c r="L38" s="188" t="s">
        <v>21</v>
      </c>
      <c r="M38" s="340" t="s">
        <v>331</v>
      </c>
      <c r="N38" s="188" t="s">
        <v>31</v>
      </c>
      <c r="O38" s="416" t="s">
        <v>56</v>
      </c>
      <c r="P38" s="402" t="s">
        <v>629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80"/>
      <c r="B39" s="401"/>
      <c r="C39" s="195" t="s">
        <v>312</v>
      </c>
      <c r="D39" s="195" t="s">
        <v>18</v>
      </c>
      <c r="E39" s="196"/>
      <c r="F39" s="196"/>
      <c r="H39" s="12"/>
      <c r="I39" s="177" t="s">
        <v>373</v>
      </c>
      <c r="J39" s="177" t="s">
        <v>18</v>
      </c>
      <c r="K39" s="344" t="s">
        <v>630</v>
      </c>
      <c r="L39" s="229" t="s">
        <v>23</v>
      </c>
      <c r="M39" s="246"/>
      <c r="N39" s="277"/>
      <c r="O39" s="416"/>
      <c r="P39" s="402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64</v>
      </c>
      <c r="B40" s="187" t="s">
        <v>631</v>
      </c>
      <c r="C40" s="239" t="s">
        <v>103</v>
      </c>
      <c r="D40" s="240" t="s">
        <v>31</v>
      </c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631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18" t="s">
        <v>3</v>
      </c>
      <c r="B42" s="419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18" t="s">
        <v>3</v>
      </c>
      <c r="P42" s="420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4" s="13" customFormat="1" ht="44.25" customHeight="1" thickTop="1" x14ac:dyDescent="0.25">
      <c r="A43" s="380" t="s">
        <v>15</v>
      </c>
      <c r="B43" s="401" t="s">
        <v>632</v>
      </c>
      <c r="C43" s="338" t="s">
        <v>633</v>
      </c>
      <c r="D43" s="69" t="s">
        <v>18</v>
      </c>
      <c r="E43" s="190"/>
      <c r="F43" s="104"/>
      <c r="G43" s="305" t="s">
        <v>573</v>
      </c>
      <c r="H43" s="232" t="s">
        <v>21</v>
      </c>
      <c r="I43" s="305" t="s">
        <v>574</v>
      </c>
      <c r="J43" s="232" t="s">
        <v>21</v>
      </c>
      <c r="K43" s="181"/>
      <c r="L43" s="182"/>
      <c r="M43" s="182"/>
      <c r="N43" s="148"/>
      <c r="O43" s="416" t="s">
        <v>15</v>
      </c>
      <c r="P43" s="402" t="s">
        <v>632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80"/>
      <c r="B44" s="401"/>
      <c r="C44" s="346" t="s">
        <v>634</v>
      </c>
      <c r="D44" s="355" t="s">
        <v>155</v>
      </c>
      <c r="E44" s="204" t="s">
        <v>616</v>
      </c>
      <c r="F44" s="227" t="s">
        <v>155</v>
      </c>
      <c r="G44" s="177" t="s">
        <v>439</v>
      </c>
      <c r="H44" s="178" t="s">
        <v>31</v>
      </c>
      <c r="I44" s="11"/>
      <c r="J44" s="12"/>
      <c r="K44" s="11"/>
      <c r="L44" s="12"/>
      <c r="M44" s="11"/>
      <c r="N44" s="103"/>
      <c r="O44" s="416"/>
      <c r="P44" s="402"/>
      <c r="Q44" s="129"/>
      <c r="R44" s="12"/>
      <c r="S44" s="11"/>
      <c r="T44" s="12"/>
      <c r="U44" s="11"/>
      <c r="V44" s="12"/>
      <c r="W44" s="200" t="s">
        <v>575</v>
      </c>
      <c r="X44" s="349" t="s">
        <v>545</v>
      </c>
      <c r="Y44" s="332"/>
    </row>
    <row r="45" spans="1:34" s="13" customFormat="1" ht="46.5" customHeight="1" thickTop="1" x14ac:dyDescent="0.25">
      <c r="A45" s="408" t="s">
        <v>24</v>
      </c>
      <c r="B45" s="410" t="s">
        <v>635</v>
      </c>
      <c r="C45" s="188" t="s">
        <v>608</v>
      </c>
      <c r="D45" s="350" t="s">
        <v>21</v>
      </c>
      <c r="E45" s="190"/>
      <c r="F45" s="192"/>
      <c r="G45" s="190"/>
      <c r="H45" s="191"/>
      <c r="I45" s="188" t="s">
        <v>412</v>
      </c>
      <c r="J45" s="189" t="s">
        <v>31</v>
      </c>
      <c r="K45" s="311" t="s">
        <v>583</v>
      </c>
      <c r="L45" s="311" t="s">
        <v>31</v>
      </c>
      <c r="M45" s="190"/>
      <c r="N45" s="253"/>
      <c r="O45" s="412" t="s">
        <v>24</v>
      </c>
      <c r="P45" s="473" t="s">
        <v>635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46.5" customHeight="1" thickBot="1" x14ac:dyDescent="0.3">
      <c r="A46" s="409"/>
      <c r="B46" s="411"/>
      <c r="C46" s="196"/>
      <c r="D46" s="196"/>
      <c r="E46" s="195" t="s">
        <v>277</v>
      </c>
      <c r="F46" s="195" t="s">
        <v>18</v>
      </c>
      <c r="G46" s="196"/>
      <c r="H46" s="197"/>
      <c r="I46" s="196"/>
      <c r="J46" s="197"/>
      <c r="K46" s="362"/>
      <c r="L46" s="197"/>
      <c r="M46" s="196"/>
      <c r="N46" s="275"/>
      <c r="O46" s="413"/>
      <c r="P46" s="474"/>
      <c r="Q46" s="282"/>
      <c r="R46" s="197"/>
      <c r="S46" s="196"/>
      <c r="T46" s="197"/>
      <c r="U46" s="200" t="s">
        <v>609</v>
      </c>
      <c r="V46" s="233" t="s">
        <v>23</v>
      </c>
      <c r="W46" s="200" t="s">
        <v>577</v>
      </c>
      <c r="X46" s="349" t="s">
        <v>23</v>
      </c>
      <c r="Y46" s="332"/>
    </row>
    <row r="47" spans="1:34" s="13" customFormat="1" ht="42" customHeight="1" thickTop="1" x14ac:dyDescent="0.25">
      <c r="A47" s="380" t="s">
        <v>34</v>
      </c>
      <c r="B47" s="401" t="s">
        <v>636</v>
      </c>
      <c r="C47" s="177" t="s">
        <v>80</v>
      </c>
      <c r="D47" s="178" t="s">
        <v>31</v>
      </c>
      <c r="E47" s="181"/>
      <c r="F47" s="182"/>
      <c r="G47" s="177" t="s">
        <v>409</v>
      </c>
      <c r="H47" s="177" t="s">
        <v>155</v>
      </c>
      <c r="I47" s="181"/>
      <c r="J47" s="181"/>
      <c r="K47" s="177" t="s">
        <v>438</v>
      </c>
      <c r="L47" s="178" t="s">
        <v>18</v>
      </c>
      <c r="M47" s="181"/>
      <c r="N47" s="148"/>
      <c r="O47" s="416" t="s">
        <v>34</v>
      </c>
      <c r="P47" s="402" t="s">
        <v>636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80"/>
      <c r="B48" s="401"/>
      <c r="C48" s="342" t="s">
        <v>401</v>
      </c>
      <c r="D48" s="342" t="s">
        <v>18</v>
      </c>
      <c r="E48" s="196"/>
      <c r="F48" s="196"/>
      <c r="G48" s="11"/>
      <c r="H48" s="11"/>
      <c r="I48" s="11"/>
      <c r="J48" s="12"/>
      <c r="K48" s="196"/>
      <c r="L48" s="197"/>
      <c r="M48" s="196"/>
      <c r="N48" s="103"/>
      <c r="O48" s="416"/>
      <c r="P48" s="402"/>
      <c r="Q48" s="129"/>
      <c r="R48" s="12"/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408" t="s">
        <v>45</v>
      </c>
      <c r="B49" s="410" t="s">
        <v>637</v>
      </c>
      <c r="C49" s="305" t="s">
        <v>585</v>
      </c>
      <c r="D49" s="232" t="s">
        <v>155</v>
      </c>
      <c r="E49" s="190"/>
      <c r="F49" s="12"/>
      <c r="G49" s="311" t="s">
        <v>217</v>
      </c>
      <c r="H49" s="311" t="s">
        <v>18</v>
      </c>
      <c r="I49" s="188" t="s">
        <v>86</v>
      </c>
      <c r="J49" s="189" t="s">
        <v>18</v>
      </c>
      <c r="K49" s="190"/>
      <c r="L49" s="191"/>
      <c r="M49" s="190"/>
      <c r="N49" s="191"/>
      <c r="O49" s="412" t="s">
        <v>45</v>
      </c>
      <c r="P49" s="473" t="s">
        <v>637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09"/>
      <c r="B50" s="411"/>
      <c r="C50" s="338" t="s">
        <v>586</v>
      </c>
      <c r="D50" s="320" t="s">
        <v>18</v>
      </c>
      <c r="E50" s="196"/>
      <c r="F50" s="196"/>
      <c r="G50" s="196" t="s">
        <v>51</v>
      </c>
      <c r="H50" s="196"/>
      <c r="I50" s="11"/>
      <c r="J50" s="196"/>
      <c r="K50" s="196"/>
      <c r="L50" s="197"/>
      <c r="M50" s="11"/>
      <c r="N50" s="251"/>
      <c r="O50" s="413"/>
      <c r="P50" s="474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08" t="s">
        <v>56</v>
      </c>
      <c r="B51" s="401" t="s">
        <v>638</v>
      </c>
      <c r="C51" s="351" t="s">
        <v>97</v>
      </c>
      <c r="D51" s="177" t="s">
        <v>155</v>
      </c>
      <c r="E51" s="190"/>
      <c r="F51" s="190"/>
      <c r="G51" s="311" t="s">
        <v>402</v>
      </c>
      <c r="H51" s="311" t="s">
        <v>21</v>
      </c>
      <c r="I51" s="338" t="s">
        <v>639</v>
      </c>
      <c r="J51" s="69" t="s">
        <v>21</v>
      </c>
      <c r="K51" s="190"/>
      <c r="L51" s="191"/>
      <c r="M51" s="190"/>
      <c r="N51" s="280"/>
      <c r="O51" s="412" t="s">
        <v>56</v>
      </c>
      <c r="P51" s="402" t="s">
        <v>638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09"/>
      <c r="B52" s="401"/>
      <c r="C52" s="181"/>
      <c r="D52" s="196"/>
      <c r="E52" s="354" t="s">
        <v>640</v>
      </c>
      <c r="F52" s="329" t="s">
        <v>18</v>
      </c>
      <c r="G52" s="196"/>
      <c r="H52" s="196"/>
      <c r="I52" s="181"/>
      <c r="J52" s="196"/>
      <c r="K52" s="196"/>
      <c r="L52" s="197"/>
      <c r="M52" s="196"/>
      <c r="N52" s="251"/>
      <c r="O52" s="413"/>
      <c r="P52" s="402"/>
      <c r="Q52" s="307" t="s">
        <v>641</v>
      </c>
      <c r="R52" s="333" t="s">
        <v>23</v>
      </c>
      <c r="S52" s="200" t="s">
        <v>587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642</v>
      </c>
      <c r="C53" s="261"/>
      <c r="D53" s="264"/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642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255" t="s">
        <v>248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98" t="s">
        <v>142</v>
      </c>
      <c r="P55" s="398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2</v>
      </c>
      <c r="M56" s="26">
        <f>2*(COUNTIF($C$4:$J$15,"TRANG")+COUNTIF($Q$4:$X$15,"TRANG")-COUNTIF(I15:L15,"TRANG"))</f>
        <v>12</v>
      </c>
      <c r="N56" s="26">
        <f>2*(COUNTIF($M$4:$N$15,"TRANG")+COUNTIF(K4:L15,"TRANG"))</f>
        <v>2</v>
      </c>
      <c r="O56" s="393">
        <f t="shared" ref="O56:O61" si="0">SUM(M56:N56)</f>
        <v>14</v>
      </c>
      <c r="P56" s="393"/>
      <c r="Q56" s="72" t="s">
        <v>135</v>
      </c>
      <c r="R56" s="26">
        <f t="shared" ref="R56:S61" si="1">M56+M63+M70+M77</f>
        <v>36</v>
      </c>
      <c r="S56" s="26">
        <f t="shared" si="1"/>
        <v>8</v>
      </c>
      <c r="T56" s="26">
        <f t="shared" ref="T56:T61" si="2">SUM(R56:S56)</f>
        <v>44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6</v>
      </c>
      <c r="L57" s="29">
        <f>2*(COUNTIF($M$4:$N$15,"UYÊN")+COUNTIF(K4:L15,"UYÊN"))</f>
        <v>0</v>
      </c>
      <c r="M57" s="29">
        <f>2*(COUNTIF($C$4:$J$15,"UYÊN")+COUNTIF($Q$4:$X$15,"UYÊN")-COUNTIF(I15:L15,"UYÊN"))</f>
        <v>6</v>
      </c>
      <c r="N57" s="29">
        <f>2*(COUNTIF($M$4:$N$15,"UYÊN")+COUNTIF(K4:L15,"UYÊN"))</f>
        <v>0</v>
      </c>
      <c r="O57" s="394">
        <f t="shared" si="0"/>
        <v>6</v>
      </c>
      <c r="P57" s="394"/>
      <c r="Q57" s="47" t="s">
        <v>136</v>
      </c>
      <c r="R57" s="29">
        <f t="shared" si="1"/>
        <v>32</v>
      </c>
      <c r="S57" s="29">
        <f t="shared" si="1"/>
        <v>0</v>
      </c>
      <c r="T57" s="29">
        <f t="shared" si="2"/>
        <v>32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95">
        <f t="shared" si="0"/>
        <v>4</v>
      </c>
      <c r="P58" s="395"/>
      <c r="Q58" s="48" t="s">
        <v>137</v>
      </c>
      <c r="R58" s="20">
        <f t="shared" si="1"/>
        <v>18</v>
      </c>
      <c r="S58" s="20">
        <f t="shared" si="1"/>
        <v>4</v>
      </c>
      <c r="T58" s="20">
        <f t="shared" si="2"/>
        <v>22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8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8</v>
      </c>
      <c r="N59" s="15">
        <f>2*(COUNTIF($M$4:$N$15,"NGUYÊN")+COUNTIF(K3:L13,"NGUYÊN"))</f>
        <v>2</v>
      </c>
      <c r="O59" s="396">
        <f t="shared" si="0"/>
        <v>10</v>
      </c>
      <c r="P59" s="396"/>
      <c r="Q59" s="49" t="s">
        <v>138</v>
      </c>
      <c r="R59" s="15">
        <f t="shared" si="1"/>
        <v>40</v>
      </c>
      <c r="S59" s="15">
        <f t="shared" si="1"/>
        <v>10</v>
      </c>
      <c r="T59" s="15">
        <f t="shared" si="2"/>
        <v>50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10</v>
      </c>
      <c r="L60" s="41">
        <f>2*(COUNTIF($M$4:$N$15,"DÂN")+COUNTIF(K4:L15,"DÂN"))</f>
        <v>2</v>
      </c>
      <c r="M60" s="41">
        <f>2*(COUNTIF($C$4:$J$15,"DÂN")+COUNTIF($Q$4:$X$15,"DÂN")-COUNTIF(I16:L16,"DÂN"))</f>
        <v>10</v>
      </c>
      <c r="N60" s="41">
        <f>2*(COUNTIF($M$4:$N$15,"DÂN")+COUNTIF(K4:L15,"DÂN"))</f>
        <v>2</v>
      </c>
      <c r="O60" s="397">
        <f t="shared" si="0"/>
        <v>12</v>
      </c>
      <c r="P60" s="397"/>
      <c r="Q60" s="41" t="s">
        <v>139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2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2</v>
      </c>
      <c r="N61" s="174">
        <f>2*(COUNTIF($M$4:$N$15,"HIẾU")+COUNTIF(K5:L16,"HIẾU"))</f>
        <v>0</v>
      </c>
      <c r="O61" s="406">
        <f t="shared" si="0"/>
        <v>2</v>
      </c>
      <c r="P61" s="407"/>
      <c r="Q61" s="17" t="s">
        <v>383</v>
      </c>
      <c r="R61" s="17">
        <f>M61+M68+M75+M82</f>
        <v>8</v>
      </c>
      <c r="S61" s="17">
        <f t="shared" si="1"/>
        <v>0</v>
      </c>
      <c r="T61" s="17">
        <f t="shared" si="2"/>
        <v>8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98" t="s">
        <v>142</v>
      </c>
      <c r="P62" s="398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10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10</v>
      </c>
      <c r="N63" s="26">
        <f>2*(COUNTIF($M$17:$N$28,"TRANG")+COUNTIF(K17:L28,"TRANG"))</f>
        <v>2</v>
      </c>
      <c r="O63" s="393">
        <f t="shared" ref="O63:O68" si="3">SUM(M63:N63)</f>
        <v>12</v>
      </c>
      <c r="P63" s="393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10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10</v>
      </c>
      <c r="N64" s="29">
        <f>2*(COUNTIF($M$17:$N$28,"UYÊN")+COUNTIF(K17:L28,"UYÊN"))</f>
        <v>0</v>
      </c>
      <c r="O64" s="394">
        <f t="shared" si="3"/>
        <v>10</v>
      </c>
      <c r="P64" s="394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6</v>
      </c>
      <c r="N65" s="20">
        <f>2*(COUNTIF($M$17:$N$28,"NHU")+COUNTIF(K17:L28,"NHU"))</f>
        <v>0</v>
      </c>
      <c r="O65" s="395">
        <f t="shared" si="3"/>
        <v>6</v>
      </c>
      <c r="P65" s="395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10</v>
      </c>
      <c r="L66" s="15">
        <f>2*(COUNTIF($M$17:$N$28,"NGUYÊN")+COUNTIF(K16:L26,"NGUYÊN"))</f>
        <v>2</v>
      </c>
      <c r="M66" s="15">
        <f>2*(COUNTIF($C$4:$J$15,"NGUYÊN")+COUNTIF($Q$4:$X$15,"NGUYÊN")-COUNTIF(H21:J21,"NGUYÊN"))</f>
        <v>8</v>
      </c>
      <c r="N66" s="15">
        <f>2*(COUNTIF($M$17:$N$28,"NGUYÊN")+COUNTIF(K16:L26,"NGUYÊN"))</f>
        <v>2</v>
      </c>
      <c r="O66" s="396">
        <f t="shared" si="3"/>
        <v>10</v>
      </c>
      <c r="P66" s="396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0</v>
      </c>
      <c r="M67" s="71">
        <f>2*(COUNTIF($C$17:$J$28,"DÂN")+COUNTIF($Q$17:$X$28,"DÂN")-COUNTIF(I32:L33,"DÂN"))</f>
        <v>10</v>
      </c>
      <c r="N67" s="41">
        <f>2*(COUNTIF($M$17:$N$28,"DÂN")+COUNTIF(K17:L28,"DÂN"))</f>
        <v>0</v>
      </c>
      <c r="O67" s="397">
        <f t="shared" si="3"/>
        <v>10</v>
      </c>
      <c r="P67" s="397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05">
        <f t="shared" si="3"/>
        <v>2</v>
      </c>
      <c r="P68" s="405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98" t="s">
        <v>142</v>
      </c>
      <c r="P69" s="398"/>
      <c r="T69" s="94"/>
    </row>
    <row r="70" spans="7:20" ht="29.25" customHeight="1" x14ac:dyDescent="0.25">
      <c r="G70" s="399"/>
      <c r="I70" s="24" t="s">
        <v>135</v>
      </c>
      <c r="J70" s="25"/>
      <c r="K70" s="26">
        <f>2*(COUNTIF($C$30:$J$41,"TRANG")+COUNTIF($Q$30:$X$41,"TRANG")-COUNTIF($G$41:$J$41,"TRANG"))</f>
        <v>8</v>
      </c>
      <c r="L70" s="26">
        <f>2*(COUNTIF($M$30:$N$41,"TRANG")+COUNTIF(K31:L41,"TRANG"))</f>
        <v>2</v>
      </c>
      <c r="M70" s="26">
        <f>2*(COUNTIF($C$30:$J$41,"TRANG")+COUNTIF($Q$30:$X$41,"TRANG")-COUNTIF($G$41:$J$41,"TRANG"))</f>
        <v>8</v>
      </c>
      <c r="N70" s="26">
        <f>2*(COUNTIF($M$30:$N$41,"TRANG")+COUNTIF(K31:L41,"TRANG"))</f>
        <v>2</v>
      </c>
      <c r="O70" s="393">
        <f t="shared" ref="O70:O75" si="4">SUM(M70:N70)</f>
        <v>10</v>
      </c>
      <c r="P70" s="393"/>
      <c r="T70" s="94"/>
    </row>
    <row r="71" spans="7:20" ht="29.25" customHeight="1" x14ac:dyDescent="0.25">
      <c r="G71" s="399"/>
      <c r="I71" s="27" t="s">
        <v>136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94">
        <f t="shared" si="4"/>
        <v>6</v>
      </c>
      <c r="P71" s="394"/>
      <c r="T71" s="94"/>
    </row>
    <row r="72" spans="7:20" ht="29.25" customHeight="1" x14ac:dyDescent="0.25">
      <c r="G72" s="399"/>
      <c r="I72" s="37" t="s">
        <v>137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2</v>
      </c>
      <c r="O72" s="395">
        <f t="shared" si="4"/>
        <v>4</v>
      </c>
      <c r="P72" s="395"/>
      <c r="T72" s="94"/>
    </row>
    <row r="73" spans="7:20" ht="29.25" customHeight="1" x14ac:dyDescent="0.25">
      <c r="G73" s="399"/>
      <c r="I73" s="30" t="s">
        <v>138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4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4</v>
      </c>
      <c r="O73" s="396">
        <f t="shared" si="4"/>
        <v>14</v>
      </c>
      <c r="P73" s="396"/>
      <c r="T73" s="94"/>
    </row>
    <row r="74" spans="7:20" ht="29.25" customHeight="1" x14ac:dyDescent="0.25">
      <c r="G74" s="399"/>
      <c r="I74" s="39" t="s">
        <v>139</v>
      </c>
      <c r="J74" s="40"/>
      <c r="K74" s="41">
        <f>2*(COUNTIF($C$30:$J$41,"DÂN")+COUNTIF($Q$30:$X$41,"DÂN")-COUNTIF($G$41:$J$41,"DÂN"))</f>
        <v>14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14</v>
      </c>
      <c r="N74" s="41">
        <f>2*(COUNTIF($M$30:$N$41,"DÂN")+COUNTIF(K31:L41,"DÂN"))</f>
        <v>2</v>
      </c>
      <c r="O74" s="397">
        <f t="shared" si="4"/>
        <v>16</v>
      </c>
      <c r="P74" s="397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2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2</v>
      </c>
      <c r="N75" s="17">
        <f>2*(COUNTIF($M$30:$N$41,"HIẾU")+COUNTIF(K32:L42,"HIẾU"))</f>
        <v>0</v>
      </c>
      <c r="O75" s="405">
        <f t="shared" si="4"/>
        <v>2</v>
      </c>
      <c r="P75" s="405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98" t="s">
        <v>142</v>
      </c>
      <c r="P76" s="398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6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6</v>
      </c>
      <c r="N77" s="26">
        <f>2*(COUNTIF($M$43:$N$54,"TRANG")+COUNTIF(K43:L54,"TRANG"))</f>
        <v>2</v>
      </c>
      <c r="O77" s="393">
        <f t="shared" ref="O77:O82" si="5">SUM(M77:N77)</f>
        <v>8</v>
      </c>
      <c r="P77" s="393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94">
        <f t="shared" si="5"/>
        <v>10</v>
      </c>
      <c r="P78" s="394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0</v>
      </c>
      <c r="O79" s="395">
        <f t="shared" si="5"/>
        <v>8</v>
      </c>
      <c r="P79" s="395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14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14</v>
      </c>
      <c r="N80" s="15">
        <f>2*(COUNTIF($M$43:$N$54,"NGUYÊN")+COUNTIF(K42:L52,"NGUYÊN"))</f>
        <v>2</v>
      </c>
      <c r="O80" s="396">
        <f t="shared" si="5"/>
        <v>16</v>
      </c>
      <c r="P80" s="396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97">
        <f t="shared" si="5"/>
        <v>10</v>
      </c>
      <c r="P81" s="397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405">
        <f t="shared" si="5"/>
        <v>2</v>
      </c>
      <c r="P82" s="405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70074-EAAB-493D-B804-AC1F04B9C393}">
  <dimension ref="A1:AI84"/>
  <sheetViews>
    <sheetView topLeftCell="W33" zoomScale="66" zoomScaleNormal="66" workbookViewId="0">
      <selection activeCell="W33" sqref="W33:X33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3.140625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2" t="s">
        <v>643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4"/>
    </row>
    <row r="2" spans="1:25" s="1" customFormat="1" ht="64.5" customHeight="1" x14ac:dyDescent="0.25">
      <c r="A2" s="385" t="s">
        <v>590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6"/>
      <c r="O2" s="387" t="s">
        <v>2</v>
      </c>
      <c r="P2" s="388"/>
      <c r="Q2" s="388"/>
      <c r="R2" s="388"/>
      <c r="S2" s="388"/>
      <c r="T2" s="388"/>
      <c r="U2" s="388"/>
      <c r="V2" s="388"/>
      <c r="W2" s="388"/>
      <c r="X2" s="388"/>
    </row>
    <row r="3" spans="1:25" ht="20.25" thickBot="1" x14ac:dyDescent="0.3">
      <c r="A3" s="389" t="s">
        <v>3</v>
      </c>
      <c r="B3" s="390"/>
      <c r="C3" s="3" t="s">
        <v>4</v>
      </c>
      <c r="D3" s="4" t="s">
        <v>5</v>
      </c>
      <c r="E3" s="4" t="s">
        <v>6</v>
      </c>
      <c r="F3" s="4" t="s">
        <v>5</v>
      </c>
      <c r="G3" s="358" t="s">
        <v>7</v>
      </c>
      <c r="H3" s="222" t="s">
        <v>5</v>
      </c>
      <c r="I3" s="4" t="s">
        <v>8</v>
      </c>
      <c r="J3" s="222" t="s">
        <v>5</v>
      </c>
      <c r="K3" s="223" t="s">
        <v>9</v>
      </c>
      <c r="L3" s="220" t="s">
        <v>5</v>
      </c>
      <c r="M3" s="223" t="s">
        <v>10</v>
      </c>
      <c r="N3" s="356" t="s">
        <v>5</v>
      </c>
      <c r="O3" s="423" t="s">
        <v>3</v>
      </c>
      <c r="P3" s="42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39.75" customHeight="1" thickTop="1" x14ac:dyDescent="0.25">
      <c r="A4" s="372" t="s">
        <v>15</v>
      </c>
      <c r="B4" s="401" t="s">
        <v>644</v>
      </c>
      <c r="C4" s="190"/>
      <c r="D4" s="190"/>
      <c r="E4" s="190"/>
      <c r="F4" s="190"/>
      <c r="G4" s="190"/>
      <c r="H4" s="104"/>
      <c r="I4" s="305" t="s">
        <v>592</v>
      </c>
      <c r="J4" s="203" t="s">
        <v>21</v>
      </c>
      <c r="K4" s="181"/>
      <c r="L4" s="182"/>
      <c r="M4" s="181"/>
      <c r="N4" s="194"/>
      <c r="O4" s="412" t="s">
        <v>15</v>
      </c>
      <c r="P4" s="473" t="s">
        <v>644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0"/>
      <c r="B5" s="401"/>
      <c r="C5" s="195" t="s">
        <v>530</v>
      </c>
      <c r="D5" s="198" t="s">
        <v>155</v>
      </c>
      <c r="E5" s="195" t="s">
        <v>425</v>
      </c>
      <c r="F5" s="195" t="s">
        <v>155</v>
      </c>
      <c r="G5" s="196"/>
      <c r="H5" s="197"/>
      <c r="I5" s="11"/>
      <c r="J5" s="11"/>
      <c r="K5" s="11"/>
      <c r="L5" s="12"/>
      <c r="M5" s="11"/>
      <c r="N5" s="272"/>
      <c r="O5" s="416"/>
      <c r="P5" s="474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08" t="s">
        <v>24</v>
      </c>
      <c r="B6" s="410" t="s">
        <v>645</v>
      </c>
      <c r="C6" s="188" t="s">
        <v>289</v>
      </c>
      <c r="D6" s="189" t="s">
        <v>21</v>
      </c>
      <c r="E6" s="190"/>
      <c r="F6" s="190"/>
      <c r="G6" s="190"/>
      <c r="H6" s="190"/>
      <c r="I6" s="190"/>
      <c r="J6" s="190"/>
      <c r="K6" s="192"/>
      <c r="L6" s="192"/>
      <c r="M6" s="190"/>
      <c r="N6" s="253"/>
      <c r="O6" s="412" t="s">
        <v>24</v>
      </c>
      <c r="P6" s="473" t="s">
        <v>645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09"/>
      <c r="B7" s="411"/>
      <c r="C7" s="196"/>
      <c r="D7" s="196"/>
      <c r="E7" s="307" t="s">
        <v>646</v>
      </c>
      <c r="F7" s="308" t="s">
        <v>155</v>
      </c>
      <c r="G7" s="342" t="s">
        <v>331</v>
      </c>
      <c r="H7" s="341" t="s">
        <v>155</v>
      </c>
      <c r="I7" s="196"/>
      <c r="J7" s="197"/>
      <c r="K7" s="196"/>
      <c r="L7" s="197"/>
      <c r="M7" s="199"/>
      <c r="N7" s="251"/>
      <c r="O7" s="413"/>
      <c r="P7" s="474"/>
      <c r="Q7" s="282"/>
      <c r="R7" s="197"/>
      <c r="S7" s="196"/>
      <c r="T7" s="197"/>
      <c r="U7" s="196"/>
      <c r="V7" s="196"/>
      <c r="W7" s="196"/>
      <c r="X7" s="234"/>
    </row>
    <row r="8" spans="1:25" s="13" customFormat="1" ht="42" customHeight="1" thickTop="1" x14ac:dyDescent="0.25">
      <c r="A8" s="380" t="s">
        <v>34</v>
      </c>
      <c r="B8" s="401" t="s">
        <v>647</v>
      </c>
      <c r="C8" s="351" t="s">
        <v>417</v>
      </c>
      <c r="D8" s="352" t="s">
        <v>18</v>
      </c>
      <c r="E8" s="190"/>
      <c r="F8" s="11"/>
      <c r="G8" s="181"/>
      <c r="H8" s="182"/>
      <c r="I8" s="190"/>
      <c r="J8" s="104"/>
      <c r="K8" s="104"/>
      <c r="L8" s="105"/>
      <c r="M8" s="191"/>
      <c r="N8" s="148"/>
      <c r="O8" s="416" t="s">
        <v>34</v>
      </c>
      <c r="P8" s="402" t="s">
        <v>647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80"/>
      <c r="B9" s="411"/>
      <c r="C9" s="196"/>
      <c r="D9" s="196"/>
      <c r="E9" s="11"/>
      <c r="F9" s="196"/>
      <c r="G9" s="207"/>
      <c r="H9" s="12"/>
      <c r="I9" s="196"/>
      <c r="J9" s="196"/>
      <c r="K9" s="342" t="s">
        <v>261</v>
      </c>
      <c r="L9" s="342" t="s">
        <v>18</v>
      </c>
      <c r="M9" s="103"/>
      <c r="N9" s="103"/>
      <c r="O9" s="416"/>
      <c r="P9" s="402"/>
      <c r="Q9" s="284"/>
      <c r="R9" s="202"/>
      <c r="S9" s="175"/>
      <c r="T9" s="12"/>
      <c r="U9" s="11"/>
      <c r="V9" s="12"/>
      <c r="W9" s="200" t="s">
        <v>625</v>
      </c>
      <c r="X9" s="201" t="s">
        <v>545</v>
      </c>
    </row>
    <row r="10" spans="1:25" s="13" customFormat="1" ht="42" customHeight="1" thickTop="1" x14ac:dyDescent="0.25">
      <c r="A10" s="408" t="s">
        <v>45</v>
      </c>
      <c r="B10" s="410" t="s">
        <v>648</v>
      </c>
      <c r="C10" s="340" t="s">
        <v>387</v>
      </c>
      <c r="D10" s="205" t="s">
        <v>18</v>
      </c>
      <c r="E10" s="188" t="s">
        <v>386</v>
      </c>
      <c r="F10" s="204" t="s">
        <v>18</v>
      </c>
      <c r="G10" s="190"/>
      <c r="H10" s="191"/>
      <c r="I10" s="190"/>
      <c r="J10" s="104"/>
      <c r="K10" s="190"/>
      <c r="L10" s="191"/>
      <c r="M10" s="190"/>
      <c r="N10" s="253"/>
      <c r="O10" s="412" t="s">
        <v>45</v>
      </c>
      <c r="P10" s="473" t="s">
        <v>648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09"/>
      <c r="B11" s="411"/>
      <c r="C11" s="320" t="s">
        <v>597</v>
      </c>
      <c r="D11" s="69" t="s">
        <v>21</v>
      </c>
      <c r="E11" s="195" t="s">
        <v>295</v>
      </c>
      <c r="F11" s="198" t="s">
        <v>155</v>
      </c>
      <c r="G11" s="207"/>
      <c r="H11" s="196"/>
      <c r="I11" s="177" t="s">
        <v>567</v>
      </c>
      <c r="J11" s="177" t="s">
        <v>21</v>
      </c>
      <c r="K11" s="195" t="s">
        <v>628</v>
      </c>
      <c r="L11" s="177" t="s">
        <v>18</v>
      </c>
      <c r="M11" s="199"/>
      <c r="N11" s="251"/>
      <c r="O11" s="413"/>
      <c r="P11" s="474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80" t="s">
        <v>56</v>
      </c>
      <c r="B12" s="401" t="s">
        <v>649</v>
      </c>
      <c r="C12" s="280"/>
      <c r="D12" s="190"/>
      <c r="E12" s="346" t="s">
        <v>650</v>
      </c>
      <c r="F12" s="327" t="s">
        <v>155</v>
      </c>
      <c r="G12" s="190"/>
      <c r="H12" s="191"/>
      <c r="I12" s="188" t="s">
        <v>562</v>
      </c>
      <c r="J12" s="189" t="s">
        <v>21</v>
      </c>
      <c r="K12" s="344" t="s">
        <v>630</v>
      </c>
      <c r="L12" s="345" t="s">
        <v>23</v>
      </c>
      <c r="M12" s="190"/>
      <c r="N12" s="191"/>
      <c r="O12" s="416" t="s">
        <v>56</v>
      </c>
      <c r="P12" s="402" t="s">
        <v>649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80"/>
      <c r="B13" s="411"/>
      <c r="C13" s="195" t="s">
        <v>312</v>
      </c>
      <c r="D13" s="195" t="s">
        <v>18</v>
      </c>
      <c r="E13" s="195" t="s">
        <v>627</v>
      </c>
      <c r="F13" s="306" t="s">
        <v>18</v>
      </c>
      <c r="G13" s="11"/>
      <c r="H13" s="12"/>
      <c r="I13" s="177" t="s">
        <v>373</v>
      </c>
      <c r="J13" s="177" t="s">
        <v>18</v>
      </c>
      <c r="K13" s="342" t="s">
        <v>570</v>
      </c>
      <c r="L13" s="341" t="s">
        <v>21</v>
      </c>
      <c r="M13" s="245"/>
      <c r="N13" s="103"/>
      <c r="O13" s="416"/>
      <c r="P13" s="402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64</v>
      </c>
      <c r="B14" s="213" t="s">
        <v>651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651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18" t="s">
        <v>3</v>
      </c>
      <c r="B16" s="419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18" t="s">
        <v>3</v>
      </c>
      <c r="P16" s="420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5" s="13" customFormat="1" ht="48" customHeight="1" thickTop="1" x14ac:dyDescent="0.25">
      <c r="A17" s="380" t="s">
        <v>15</v>
      </c>
      <c r="B17" s="401" t="s">
        <v>652</v>
      </c>
      <c r="C17" s="338" t="s">
        <v>653</v>
      </c>
      <c r="D17" s="69" t="s">
        <v>18</v>
      </c>
      <c r="E17" s="104"/>
      <c r="F17" s="104"/>
      <c r="G17" s="192"/>
      <c r="H17" s="190"/>
      <c r="I17" s="190"/>
      <c r="J17" s="192"/>
      <c r="K17" s="183"/>
      <c r="L17" s="182"/>
      <c r="M17" s="181"/>
      <c r="N17" s="274"/>
      <c r="O17" s="416" t="s">
        <v>15</v>
      </c>
      <c r="P17" s="402" t="s">
        <v>652</v>
      </c>
      <c r="Q17" s="287"/>
      <c r="R17" s="182"/>
      <c r="S17" s="104"/>
      <c r="T17" s="105"/>
      <c r="U17" s="104"/>
      <c r="V17" s="105"/>
      <c r="W17" s="162"/>
      <c r="X17" s="269"/>
    </row>
    <row r="18" spans="1:35" s="13" customFormat="1" ht="43.5" customHeight="1" thickBot="1" x14ac:dyDescent="0.3">
      <c r="A18" s="380"/>
      <c r="B18" s="401"/>
      <c r="C18" s="338" t="s">
        <v>654</v>
      </c>
      <c r="D18" s="69" t="s">
        <v>155</v>
      </c>
      <c r="E18" s="11"/>
      <c r="F18" s="11"/>
      <c r="G18" s="342" t="s">
        <v>655</v>
      </c>
      <c r="H18" s="359" t="s">
        <v>21</v>
      </c>
      <c r="I18" s="196"/>
      <c r="J18" s="197"/>
      <c r="K18" s="73" t="s">
        <v>656</v>
      </c>
      <c r="L18" s="74" t="s">
        <v>18</v>
      </c>
      <c r="M18" s="11"/>
      <c r="N18" s="103"/>
      <c r="O18" s="416"/>
      <c r="P18" s="402"/>
      <c r="Q18" s="284"/>
      <c r="R18" s="202"/>
      <c r="S18" s="196"/>
      <c r="T18" s="196"/>
      <c r="U18" s="196"/>
      <c r="V18" s="196"/>
      <c r="W18" s="200" t="s">
        <v>606</v>
      </c>
      <c r="X18" s="201" t="s">
        <v>545</v>
      </c>
    </row>
    <row r="19" spans="1:35" s="13" customFormat="1" ht="47.25" customHeight="1" thickTop="1" x14ac:dyDescent="0.25">
      <c r="A19" s="408" t="s">
        <v>24</v>
      </c>
      <c r="B19" s="410" t="s">
        <v>657</v>
      </c>
      <c r="C19" s="188" t="s">
        <v>608</v>
      </c>
      <c r="D19" s="326" t="s">
        <v>21</v>
      </c>
      <c r="E19" s="188" t="s">
        <v>442</v>
      </c>
      <c r="F19" s="189" t="s">
        <v>155</v>
      </c>
      <c r="G19" s="188" t="s">
        <v>658</v>
      </c>
      <c r="H19" s="189" t="s">
        <v>31</v>
      </c>
      <c r="I19" s="204" t="s">
        <v>217</v>
      </c>
      <c r="J19" s="205" t="s">
        <v>31</v>
      </c>
      <c r="K19" s="190"/>
      <c r="L19" s="191"/>
      <c r="M19" s="190"/>
      <c r="N19" s="253"/>
      <c r="O19" s="412" t="s">
        <v>24</v>
      </c>
      <c r="P19" s="473" t="s">
        <v>657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5" s="13" customFormat="1" ht="46.5" customHeight="1" thickBot="1" x14ac:dyDescent="0.3">
      <c r="A20" s="409"/>
      <c r="B20" s="411"/>
      <c r="C20" s="181"/>
      <c r="D20" s="196"/>
      <c r="E20" s="177" t="s">
        <v>277</v>
      </c>
      <c r="F20" s="195" t="s">
        <v>18</v>
      </c>
      <c r="G20" s="196"/>
      <c r="H20" s="196"/>
      <c r="I20" s="196"/>
      <c r="J20" s="196"/>
      <c r="K20" s="195" t="s">
        <v>438</v>
      </c>
      <c r="L20" s="195" t="s">
        <v>18</v>
      </c>
      <c r="M20" s="196"/>
      <c r="N20" s="275"/>
      <c r="O20" s="413"/>
      <c r="P20" s="474"/>
      <c r="Q20" s="282"/>
      <c r="R20" s="197"/>
      <c r="S20" s="282"/>
      <c r="T20" s="197"/>
      <c r="U20" s="196"/>
      <c r="V20" s="251"/>
      <c r="W20" s="196"/>
      <c r="X20" s="234"/>
    </row>
    <row r="21" spans="1:35" s="13" customFormat="1" ht="43.5" customHeight="1" thickTop="1" x14ac:dyDescent="0.25">
      <c r="A21" s="380" t="s">
        <v>34</v>
      </c>
      <c r="B21" s="401" t="s">
        <v>659</v>
      </c>
      <c r="C21" s="188" t="s">
        <v>401</v>
      </c>
      <c r="D21" s="189" t="s">
        <v>21</v>
      </c>
      <c r="E21" s="192"/>
      <c r="F21" s="105"/>
      <c r="G21" s="181"/>
      <c r="H21" s="182"/>
      <c r="I21" s="181"/>
      <c r="J21" s="182"/>
      <c r="K21" s="11"/>
      <c r="L21" s="182"/>
      <c r="M21" s="181"/>
      <c r="N21" s="148"/>
      <c r="O21" s="416" t="s">
        <v>34</v>
      </c>
      <c r="P21" s="402" t="s">
        <v>659</v>
      </c>
      <c r="Q21" s="106"/>
      <c r="R21" s="182"/>
      <c r="S21" s="181"/>
      <c r="T21" s="182"/>
      <c r="U21" s="181"/>
      <c r="V21" s="105"/>
      <c r="W21" s="193"/>
      <c r="X21" s="347"/>
    </row>
    <row r="22" spans="1:35" s="13" customFormat="1" ht="39.75" customHeight="1" thickBot="1" x14ac:dyDescent="0.3">
      <c r="A22" s="380"/>
      <c r="B22" s="401"/>
      <c r="C22" s="11"/>
      <c r="D22" s="11"/>
      <c r="E22" s="196"/>
      <c r="F22" s="197"/>
      <c r="G22" s="11"/>
      <c r="H22" s="12"/>
      <c r="I22" s="307" t="s">
        <v>660</v>
      </c>
      <c r="J22" s="308" t="s">
        <v>31</v>
      </c>
      <c r="K22" s="196"/>
      <c r="L22" s="12"/>
      <c r="M22" s="11"/>
      <c r="N22" s="103"/>
      <c r="O22" s="416"/>
      <c r="P22" s="402"/>
      <c r="Q22" s="196"/>
      <c r="R22" s="251"/>
      <c r="S22" s="11"/>
      <c r="T22" s="12"/>
      <c r="U22" s="129"/>
      <c r="V22" s="12"/>
      <c r="W22" s="200" t="s">
        <v>609</v>
      </c>
      <c r="X22" s="349" t="s">
        <v>23</v>
      </c>
    </row>
    <row r="23" spans="1:35" s="13" customFormat="1" ht="48" customHeight="1" thickTop="1" x14ac:dyDescent="0.25">
      <c r="A23" s="408" t="s">
        <v>45</v>
      </c>
      <c r="B23" s="410" t="s">
        <v>661</v>
      </c>
      <c r="C23" s="190"/>
      <c r="D23" s="192"/>
      <c r="E23" s="190"/>
      <c r="F23" s="191"/>
      <c r="G23" s="190"/>
      <c r="H23" s="191"/>
      <c r="I23" s="188" t="s">
        <v>662</v>
      </c>
      <c r="J23" s="189" t="s">
        <v>31</v>
      </c>
      <c r="K23" s="188" t="s">
        <v>413</v>
      </c>
      <c r="L23" s="189" t="s">
        <v>31</v>
      </c>
      <c r="M23" s="235"/>
      <c r="N23" s="253"/>
      <c r="O23" s="412" t="s">
        <v>45</v>
      </c>
      <c r="P23" s="473" t="s">
        <v>661</v>
      </c>
      <c r="Q23" s="192"/>
      <c r="R23" s="192"/>
      <c r="S23" s="192"/>
      <c r="T23" s="193"/>
      <c r="U23" s="190"/>
      <c r="V23" s="193"/>
      <c r="W23" s="193"/>
      <c r="X23" s="347"/>
    </row>
    <row r="24" spans="1:35" s="13" customFormat="1" ht="42" customHeight="1" thickBot="1" x14ac:dyDescent="0.3">
      <c r="A24" s="409"/>
      <c r="B24" s="411"/>
      <c r="C24" s="177" t="s">
        <v>97</v>
      </c>
      <c r="D24" s="177" t="s">
        <v>155</v>
      </c>
      <c r="E24" s="196"/>
      <c r="F24" s="197"/>
      <c r="G24" s="315"/>
      <c r="H24" s="105"/>
      <c r="I24" s="104"/>
      <c r="J24" s="196"/>
      <c r="K24" s="196"/>
      <c r="L24" s="197"/>
      <c r="M24" s="196"/>
      <c r="N24" s="251"/>
      <c r="O24" s="413"/>
      <c r="P24" s="474"/>
      <c r="Q24" s="282"/>
      <c r="R24" s="197"/>
      <c r="S24" s="282"/>
      <c r="T24" s="197"/>
      <c r="U24" s="196"/>
      <c r="V24" s="197"/>
      <c r="W24" s="197"/>
      <c r="X24" s="348"/>
    </row>
    <row r="25" spans="1:35" s="13" customFormat="1" ht="44.25" customHeight="1" thickTop="1" x14ac:dyDescent="0.25">
      <c r="A25" s="380" t="s">
        <v>56</v>
      </c>
      <c r="B25" s="401" t="s">
        <v>663</v>
      </c>
      <c r="C25" s="190"/>
      <c r="D25" s="190"/>
      <c r="E25" s="340" t="s">
        <v>616</v>
      </c>
      <c r="F25" s="313" t="s">
        <v>155</v>
      </c>
      <c r="G25" s="338" t="s">
        <v>664</v>
      </c>
      <c r="H25" s="305" t="s">
        <v>21</v>
      </c>
      <c r="I25" s="305" t="s">
        <v>665</v>
      </c>
      <c r="J25" s="69" t="s">
        <v>21</v>
      </c>
      <c r="K25" s="181"/>
      <c r="L25" s="148"/>
      <c r="M25" s="190"/>
      <c r="N25" s="193"/>
      <c r="O25" s="416" t="s">
        <v>56</v>
      </c>
      <c r="P25" s="402" t="s">
        <v>663</v>
      </c>
      <c r="Q25" s="181"/>
      <c r="R25" s="182"/>
      <c r="S25" s="181"/>
      <c r="T25" s="182"/>
      <c r="U25" s="181"/>
      <c r="V25" s="182"/>
      <c r="W25" s="230"/>
      <c r="X25" s="271"/>
    </row>
    <row r="26" spans="1:35" s="13" customFormat="1" ht="43.5" customHeight="1" thickBot="1" x14ac:dyDescent="0.3">
      <c r="A26" s="380"/>
      <c r="B26" s="401"/>
      <c r="C26" s="181"/>
      <c r="D26" s="196"/>
      <c r="E26" s="195" t="s">
        <v>640</v>
      </c>
      <c r="F26" s="195" t="s">
        <v>18</v>
      </c>
      <c r="G26" s="322" t="s">
        <v>666</v>
      </c>
      <c r="H26" s="357" t="s">
        <v>155</v>
      </c>
      <c r="I26" s="195" t="s">
        <v>439</v>
      </c>
      <c r="J26" s="195" t="s">
        <v>31</v>
      </c>
      <c r="K26" s="11"/>
      <c r="L26" s="103"/>
      <c r="M26" s="11"/>
      <c r="N26" s="103"/>
      <c r="O26" s="416"/>
      <c r="P26" s="402"/>
      <c r="Q26" s="200" t="s">
        <v>667</v>
      </c>
      <c r="R26" s="233" t="s">
        <v>23</v>
      </c>
      <c r="S26" s="200" t="s">
        <v>668</v>
      </c>
      <c r="T26" s="233" t="s">
        <v>23</v>
      </c>
      <c r="U26" s="11"/>
      <c r="V26" s="12"/>
      <c r="W26" s="11"/>
      <c r="X26" s="270"/>
    </row>
    <row r="27" spans="1:35" s="13" customFormat="1" ht="40.5" customHeight="1" thickTop="1" x14ac:dyDescent="0.25">
      <c r="A27" s="186" t="s">
        <v>64</v>
      </c>
      <c r="B27" s="213" t="s">
        <v>669</v>
      </c>
      <c r="C27" s="239" t="s">
        <v>103</v>
      </c>
      <c r="D27" s="240" t="s">
        <v>31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669</v>
      </c>
      <c r="Q27" s="216"/>
      <c r="R27" s="217"/>
      <c r="S27" s="241"/>
      <c r="T27" s="193"/>
      <c r="U27" s="190"/>
      <c r="V27" s="193"/>
      <c r="W27" s="206"/>
      <c r="X27" s="242"/>
    </row>
    <row r="28" spans="1:35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5" ht="24.95" customHeight="1" thickBot="1" x14ac:dyDescent="0.3">
      <c r="A29" s="418" t="s">
        <v>3</v>
      </c>
      <c r="B29" s="419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18" t="s">
        <v>3</v>
      </c>
      <c r="P29" s="420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  <c r="AI29" s="13"/>
    </row>
    <row r="30" spans="1:35" s="62" customFormat="1" ht="45" customHeight="1" thickTop="1" thickBot="1" x14ac:dyDescent="0.3">
      <c r="A30" s="400" t="s">
        <v>15</v>
      </c>
      <c r="B30" s="401" t="s">
        <v>670</v>
      </c>
      <c r="C30" s="181"/>
      <c r="D30" s="190"/>
      <c r="E30" s="204" t="s">
        <v>298</v>
      </c>
      <c r="F30" s="188" t="s">
        <v>155</v>
      </c>
      <c r="G30" s="104"/>
      <c r="H30" s="104"/>
      <c r="I30" s="340" t="s">
        <v>671</v>
      </c>
      <c r="J30" s="188" t="s">
        <v>31</v>
      </c>
      <c r="K30" s="190"/>
      <c r="L30" s="191"/>
      <c r="M30" s="181"/>
      <c r="N30" s="148"/>
      <c r="O30" s="416" t="s">
        <v>15</v>
      </c>
      <c r="P30" s="402" t="s">
        <v>670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  <c r="AI30" s="13"/>
    </row>
    <row r="31" spans="1:35" s="62" customFormat="1" ht="38.25" customHeight="1" thickTop="1" thickBot="1" x14ac:dyDescent="0.3">
      <c r="A31" s="400"/>
      <c r="B31" s="401"/>
      <c r="C31" s="11"/>
      <c r="D31" s="11"/>
      <c r="E31" s="196"/>
      <c r="F31" s="11"/>
      <c r="G31" s="196"/>
      <c r="H31" s="12"/>
      <c r="I31" s="195" t="s">
        <v>567</v>
      </c>
      <c r="J31" s="195" t="s">
        <v>21</v>
      </c>
      <c r="K31" s="344" t="s">
        <v>630</v>
      </c>
      <c r="L31" s="345" t="s">
        <v>23</v>
      </c>
      <c r="M31" s="11"/>
      <c r="N31" s="272"/>
      <c r="O31" s="416"/>
      <c r="P31" s="402"/>
      <c r="Q31" s="129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  <c r="AI31" s="13"/>
    </row>
    <row r="32" spans="1:35" s="62" customFormat="1" ht="35.25" customHeight="1" thickTop="1" x14ac:dyDescent="0.25">
      <c r="A32" s="421" t="s">
        <v>24</v>
      </c>
      <c r="B32" s="410" t="s">
        <v>672</v>
      </c>
      <c r="C32" s="365" t="s">
        <v>295</v>
      </c>
      <c r="D32" s="364" t="s">
        <v>31</v>
      </c>
      <c r="E32" s="346" t="s">
        <v>673</v>
      </c>
      <c r="F32" s="325" t="s">
        <v>18</v>
      </c>
      <c r="G32" s="11"/>
      <c r="H32" s="191"/>
      <c r="I32" s="346" t="s">
        <v>674</v>
      </c>
      <c r="J32" s="327" t="s">
        <v>31</v>
      </c>
      <c r="K32" s="346" t="s">
        <v>675</v>
      </c>
      <c r="L32" s="325" t="s">
        <v>21</v>
      </c>
      <c r="M32" s="11"/>
      <c r="N32" s="191"/>
      <c r="O32" s="412" t="s">
        <v>24</v>
      </c>
      <c r="P32" s="473" t="s">
        <v>672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  <c r="AI32" s="13"/>
    </row>
    <row r="33" spans="1:35" s="62" customFormat="1" ht="39" customHeight="1" thickBot="1" x14ac:dyDescent="0.3">
      <c r="A33" s="422"/>
      <c r="B33" s="411"/>
      <c r="C33" s="244" t="s">
        <v>530</v>
      </c>
      <c r="D33" s="363" t="s">
        <v>21</v>
      </c>
      <c r="E33" s="195" t="s">
        <v>425</v>
      </c>
      <c r="F33" s="195" t="s">
        <v>155</v>
      </c>
      <c r="G33" s="196"/>
      <c r="H33" s="197"/>
      <c r="I33" s="196"/>
      <c r="J33" s="323"/>
      <c r="K33" s="196"/>
      <c r="L33" s="197"/>
      <c r="M33" s="196"/>
      <c r="N33" s="251"/>
      <c r="O33" s="413"/>
      <c r="P33" s="474"/>
      <c r="Q33" s="307" t="s">
        <v>676</v>
      </c>
      <c r="R33" s="333" t="s">
        <v>23</v>
      </c>
      <c r="S33" s="196"/>
      <c r="T33" s="197"/>
      <c r="U33" s="196"/>
      <c r="V33" s="196"/>
      <c r="W33" s="307" t="s">
        <v>677</v>
      </c>
      <c r="X33" s="333" t="s">
        <v>545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  <c r="AI33" s="13"/>
    </row>
    <row r="34" spans="1:35" s="62" customFormat="1" ht="51" customHeight="1" thickTop="1" x14ac:dyDescent="0.25">
      <c r="A34" s="400" t="s">
        <v>34</v>
      </c>
      <c r="B34" s="401" t="s">
        <v>678</v>
      </c>
      <c r="C34" s="338" t="s">
        <v>679</v>
      </c>
      <c r="D34" s="305" t="s">
        <v>21</v>
      </c>
      <c r="E34" s="181"/>
      <c r="F34" s="181"/>
      <c r="G34" s="190"/>
      <c r="H34" s="193"/>
      <c r="I34" s="190"/>
      <c r="J34" s="193"/>
      <c r="K34" s="226" t="s">
        <v>261</v>
      </c>
      <c r="L34" s="227" t="s">
        <v>18</v>
      </c>
      <c r="M34" s="185"/>
      <c r="N34" s="276"/>
      <c r="O34" s="416" t="s">
        <v>34</v>
      </c>
      <c r="P34" s="402" t="s">
        <v>678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  <c r="AI34" s="13"/>
    </row>
    <row r="35" spans="1:35" s="62" customFormat="1" ht="36.75" customHeight="1" thickBot="1" x14ac:dyDescent="0.3">
      <c r="A35" s="400"/>
      <c r="B35" s="401"/>
      <c r="C35" s="195" t="s">
        <v>312</v>
      </c>
      <c r="D35" s="195" t="s">
        <v>18</v>
      </c>
      <c r="E35" s="196"/>
      <c r="F35" s="196"/>
      <c r="G35" s="196"/>
      <c r="H35" s="196"/>
      <c r="I35" s="195" t="s">
        <v>417</v>
      </c>
      <c r="J35" s="195" t="s">
        <v>31</v>
      </c>
      <c r="K35" s="195" t="s">
        <v>628</v>
      </c>
      <c r="L35" s="195" t="s">
        <v>31</v>
      </c>
      <c r="M35" s="199"/>
      <c r="N35" s="272"/>
      <c r="O35" s="416"/>
      <c r="P35" s="402"/>
      <c r="Q35" s="129"/>
      <c r="R35" s="12"/>
      <c r="S35" s="11"/>
      <c r="T35" s="12"/>
      <c r="U35" s="307" t="s">
        <v>680</v>
      </c>
      <c r="V35" s="333" t="s">
        <v>545</v>
      </c>
      <c r="W35" s="200" t="s">
        <v>625</v>
      </c>
      <c r="X35" s="201" t="s">
        <v>545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  <c r="AI35" s="13"/>
    </row>
    <row r="36" spans="1:35" s="62" customFormat="1" ht="39" customHeight="1" thickTop="1" x14ac:dyDescent="0.25">
      <c r="A36" s="408" t="s">
        <v>45</v>
      </c>
      <c r="B36" s="410" t="s">
        <v>681</v>
      </c>
      <c r="C36" s="190"/>
      <c r="D36" s="11"/>
      <c r="E36" s="318" t="s">
        <v>682</v>
      </c>
      <c r="F36" s="328" t="s">
        <v>155</v>
      </c>
      <c r="G36" s="326" t="s">
        <v>602</v>
      </c>
      <c r="H36" s="313" t="s">
        <v>31</v>
      </c>
      <c r="I36" s="104"/>
      <c r="J36" s="190"/>
      <c r="K36" s="104"/>
      <c r="L36" s="190"/>
      <c r="M36" s="104"/>
      <c r="N36" s="191"/>
      <c r="O36" s="412" t="s">
        <v>45</v>
      </c>
      <c r="P36" s="473" t="s">
        <v>681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  <c r="AI36" s="13"/>
    </row>
    <row r="37" spans="1:35" s="62" customFormat="1" ht="54.75" customHeight="1" thickBot="1" x14ac:dyDescent="0.3">
      <c r="A37" s="409"/>
      <c r="B37" s="411"/>
      <c r="C37" s="177" t="s">
        <v>627</v>
      </c>
      <c r="D37" s="177" t="s">
        <v>18</v>
      </c>
      <c r="E37" s="196"/>
      <c r="F37" s="197"/>
      <c r="G37" s="196"/>
      <c r="H37" s="196"/>
      <c r="I37" s="320" t="s">
        <v>683</v>
      </c>
      <c r="J37" s="320" t="s">
        <v>21</v>
      </c>
      <c r="K37" s="196"/>
      <c r="L37" s="196"/>
      <c r="M37" s="199"/>
      <c r="N37" s="251"/>
      <c r="O37" s="413"/>
      <c r="P37" s="474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  <c r="AI37" s="13"/>
    </row>
    <row r="38" spans="1:35" s="13" customFormat="1" ht="36.75" customHeight="1" thickTop="1" x14ac:dyDescent="0.25">
      <c r="A38" s="380" t="s">
        <v>56</v>
      </c>
      <c r="B38" s="401" t="s">
        <v>684</v>
      </c>
      <c r="C38" s="190"/>
      <c r="D38" s="190"/>
      <c r="E38" s="181"/>
      <c r="F38" s="190"/>
      <c r="G38" s="181"/>
      <c r="H38" s="190"/>
      <c r="I38" s="190"/>
      <c r="J38" s="190"/>
      <c r="K38" s="104"/>
      <c r="L38" s="191"/>
      <c r="M38" s="104"/>
      <c r="N38" s="190"/>
      <c r="O38" s="416" t="s">
        <v>56</v>
      </c>
      <c r="P38" s="402" t="s">
        <v>684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5" s="13" customFormat="1" ht="41.25" customHeight="1" thickBot="1" x14ac:dyDescent="0.3">
      <c r="A39" s="380"/>
      <c r="B39" s="401"/>
      <c r="C39" s="196"/>
      <c r="D39" s="196"/>
      <c r="E39" s="196"/>
      <c r="F39" s="196"/>
      <c r="G39" s="196"/>
      <c r="H39" s="196"/>
      <c r="I39" s="11"/>
      <c r="J39" s="11"/>
      <c r="K39" s="196"/>
      <c r="L39" s="182"/>
      <c r="M39" s="246"/>
      <c r="N39" s="277"/>
      <c r="O39" s="416"/>
      <c r="P39" s="402"/>
      <c r="Q39" s="129"/>
      <c r="R39" s="12"/>
      <c r="S39" s="11"/>
      <c r="T39" s="12"/>
      <c r="U39" s="11"/>
      <c r="V39" s="12"/>
      <c r="W39" s="196"/>
      <c r="X39" s="234"/>
      <c r="AH39"/>
    </row>
    <row r="40" spans="1:35" s="13" customFormat="1" ht="40.5" customHeight="1" thickTop="1" x14ac:dyDescent="0.25">
      <c r="A40" s="212" t="s">
        <v>64</v>
      </c>
      <c r="B40" s="187" t="s">
        <v>685</v>
      </c>
      <c r="C40" s="190"/>
      <c r="D40" s="191"/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685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5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5" ht="24.95" customHeight="1" thickBot="1" x14ac:dyDescent="0.3">
      <c r="A42" s="418" t="s">
        <v>3</v>
      </c>
      <c r="B42" s="419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18" t="s">
        <v>3</v>
      </c>
      <c r="P42" s="420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5" s="13" customFormat="1" ht="44.25" customHeight="1" thickTop="1" x14ac:dyDescent="0.25">
      <c r="A43" s="380" t="s">
        <v>15</v>
      </c>
      <c r="B43" s="401" t="s">
        <v>686</v>
      </c>
      <c r="C43" s="338" t="s">
        <v>653</v>
      </c>
      <c r="D43" s="69" t="s">
        <v>18</v>
      </c>
      <c r="E43" s="190"/>
      <c r="F43" s="104"/>
      <c r="G43" s="190"/>
      <c r="H43" s="192"/>
      <c r="I43" s="190"/>
      <c r="J43" s="192"/>
      <c r="K43" s="181"/>
      <c r="L43" s="182"/>
      <c r="M43" s="182"/>
      <c r="N43" s="148"/>
      <c r="O43" s="416" t="s">
        <v>15</v>
      </c>
      <c r="P43" s="402" t="s">
        <v>686</v>
      </c>
      <c r="Q43" s="290"/>
      <c r="R43" s="185"/>
      <c r="S43" s="104"/>
      <c r="T43" s="105"/>
      <c r="U43" s="104"/>
      <c r="V43" s="105"/>
      <c r="W43" s="181"/>
      <c r="X43" s="268"/>
    </row>
    <row r="44" spans="1:35" s="13" customFormat="1" ht="40.5" customHeight="1" thickBot="1" x14ac:dyDescent="0.3">
      <c r="A44" s="380"/>
      <c r="B44" s="401"/>
      <c r="C44" s="338" t="s">
        <v>654</v>
      </c>
      <c r="D44" s="69" t="s">
        <v>155</v>
      </c>
      <c r="E44" s="196"/>
      <c r="F44" s="197"/>
      <c r="G44" s="204" t="s">
        <v>402</v>
      </c>
      <c r="H44" s="341" t="s">
        <v>21</v>
      </c>
      <c r="I44" s="11"/>
      <c r="J44" s="12"/>
      <c r="K44" s="11"/>
      <c r="L44" s="12"/>
      <c r="M44" s="11"/>
      <c r="N44" s="103"/>
      <c r="O44" s="416"/>
      <c r="P44" s="402"/>
      <c r="Q44" s="129"/>
      <c r="R44" s="12"/>
      <c r="S44" s="11"/>
      <c r="T44" s="12"/>
      <c r="U44" s="11"/>
      <c r="V44" s="12"/>
      <c r="W44" s="200" t="s">
        <v>575</v>
      </c>
      <c r="X44" s="349" t="s">
        <v>545</v>
      </c>
      <c r="Y44" s="332"/>
    </row>
    <row r="45" spans="1:35" s="13" customFormat="1" ht="46.5" customHeight="1" thickTop="1" x14ac:dyDescent="0.25">
      <c r="A45" s="408" t="s">
        <v>24</v>
      </c>
      <c r="B45" s="410" t="s">
        <v>687</v>
      </c>
      <c r="C45" s="188" t="s">
        <v>608</v>
      </c>
      <c r="D45" s="350" t="s">
        <v>21</v>
      </c>
      <c r="E45" s="311" t="s">
        <v>688</v>
      </c>
      <c r="F45" s="336" t="s">
        <v>155</v>
      </c>
      <c r="G45" s="190"/>
      <c r="H45" s="191"/>
      <c r="I45" s="188" t="s">
        <v>412</v>
      </c>
      <c r="J45" s="189" t="s">
        <v>31</v>
      </c>
      <c r="K45" s="188" t="s">
        <v>583</v>
      </c>
      <c r="L45" s="189" t="s">
        <v>31</v>
      </c>
      <c r="M45" s="190"/>
      <c r="N45" s="253"/>
      <c r="O45" s="412" t="s">
        <v>24</v>
      </c>
      <c r="P45" s="473" t="s">
        <v>687</v>
      </c>
      <c r="Q45" s="292"/>
      <c r="R45" s="191"/>
      <c r="S45" s="192"/>
      <c r="T45" s="193"/>
      <c r="U45" s="215"/>
      <c r="V45" s="215"/>
      <c r="W45" s="215"/>
      <c r="X45" s="250"/>
    </row>
    <row r="46" spans="1:35" s="13" customFormat="1" ht="46.5" customHeight="1" thickBot="1" x14ac:dyDescent="0.3">
      <c r="A46" s="409"/>
      <c r="B46" s="411"/>
      <c r="C46" s="196"/>
      <c r="D46" s="196"/>
      <c r="E46" s="195" t="s">
        <v>277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13"/>
      <c r="P46" s="474"/>
      <c r="Q46" s="196"/>
      <c r="R46" s="197"/>
      <c r="S46" s="196"/>
      <c r="T46" s="197"/>
      <c r="U46" s="307" t="s">
        <v>689</v>
      </c>
      <c r="V46" s="333" t="s">
        <v>23</v>
      </c>
      <c r="W46" s="200" t="s">
        <v>609</v>
      </c>
      <c r="X46" s="233" t="s">
        <v>23</v>
      </c>
      <c r="Y46" s="332"/>
    </row>
    <row r="47" spans="1:35" s="13" customFormat="1" ht="43.5" customHeight="1" thickTop="1" x14ac:dyDescent="0.25">
      <c r="A47" s="380" t="s">
        <v>34</v>
      </c>
      <c r="B47" s="401" t="s">
        <v>690</v>
      </c>
      <c r="C47" s="190"/>
      <c r="D47" s="182"/>
      <c r="E47" s="190"/>
      <c r="F47" s="105"/>
      <c r="G47" s="351" t="s">
        <v>409</v>
      </c>
      <c r="H47" s="177" t="s">
        <v>155</v>
      </c>
      <c r="I47" s="366"/>
      <c r="J47" s="367"/>
      <c r="K47" s="322" t="s">
        <v>438</v>
      </c>
      <c r="L47" s="357" t="s">
        <v>18</v>
      </c>
      <c r="M47" s="181"/>
      <c r="N47" s="148"/>
      <c r="O47" s="416" t="s">
        <v>34</v>
      </c>
      <c r="P47" s="402" t="s">
        <v>690</v>
      </c>
      <c r="Q47" s="106"/>
      <c r="R47" s="182"/>
      <c r="S47" s="181"/>
      <c r="T47" s="182"/>
      <c r="U47" s="181"/>
      <c r="V47" s="249"/>
      <c r="W47" s="230"/>
      <c r="X47" s="271"/>
    </row>
    <row r="48" spans="1:35" s="13" customFormat="1" ht="43.5" customHeight="1" thickBot="1" x14ac:dyDescent="0.3">
      <c r="A48" s="380"/>
      <c r="B48" s="401"/>
      <c r="C48" s="342" t="s">
        <v>401</v>
      </c>
      <c r="D48" s="342" t="s">
        <v>21</v>
      </c>
      <c r="E48" s="181"/>
      <c r="F48" s="197"/>
      <c r="G48" s="104"/>
      <c r="H48" s="196"/>
      <c r="I48" s="177" t="s">
        <v>439</v>
      </c>
      <c r="J48" s="178" t="s">
        <v>31</v>
      </c>
      <c r="K48" s="196"/>
      <c r="L48" s="197"/>
      <c r="M48" s="196"/>
      <c r="N48" s="103"/>
      <c r="O48" s="416"/>
      <c r="P48" s="402"/>
      <c r="Q48" s="129"/>
      <c r="R48" s="12"/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408" t="s">
        <v>45</v>
      </c>
      <c r="B49" s="410" t="s">
        <v>691</v>
      </c>
      <c r="C49" s="190"/>
      <c r="D49" s="192"/>
      <c r="E49" s="190"/>
      <c r="F49" s="105"/>
      <c r="G49" s="188" t="s">
        <v>217</v>
      </c>
      <c r="H49" s="189" t="s">
        <v>31</v>
      </c>
      <c r="I49" s="188" t="s">
        <v>86</v>
      </c>
      <c r="J49" s="189" t="s">
        <v>31</v>
      </c>
      <c r="K49" s="190"/>
      <c r="L49" s="191"/>
      <c r="M49" s="190"/>
      <c r="N49" s="191"/>
      <c r="O49" s="412" t="s">
        <v>45</v>
      </c>
      <c r="P49" s="473" t="s">
        <v>691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09"/>
      <c r="B50" s="411"/>
      <c r="C50" s="352" t="s">
        <v>97</v>
      </c>
      <c r="D50" s="195" t="s">
        <v>155</v>
      </c>
      <c r="E50" s="195" t="s">
        <v>640</v>
      </c>
      <c r="F50" s="195" t="s">
        <v>18</v>
      </c>
      <c r="G50" s="196" t="s">
        <v>51</v>
      </c>
      <c r="H50" s="196"/>
      <c r="I50" s="11"/>
      <c r="J50" s="196"/>
      <c r="K50" s="237" t="s">
        <v>692</v>
      </c>
      <c r="L50" s="329" t="s">
        <v>18</v>
      </c>
      <c r="M50" s="11"/>
      <c r="N50" s="251"/>
      <c r="O50" s="413"/>
      <c r="P50" s="474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08" t="s">
        <v>56</v>
      </c>
      <c r="B51" s="401" t="s">
        <v>693</v>
      </c>
      <c r="C51" s="190"/>
      <c r="D51" s="105"/>
      <c r="E51" s="346" t="s">
        <v>694</v>
      </c>
      <c r="F51" s="325" t="s">
        <v>155</v>
      </c>
      <c r="G51" s="338" t="s">
        <v>664</v>
      </c>
      <c r="H51" s="69" t="s">
        <v>21</v>
      </c>
      <c r="I51" s="305" t="s">
        <v>665</v>
      </c>
      <c r="J51" s="69" t="s">
        <v>21</v>
      </c>
      <c r="K51" s="190"/>
      <c r="L51" s="191"/>
      <c r="M51" s="190"/>
      <c r="N51" s="280"/>
      <c r="O51" s="412" t="s">
        <v>56</v>
      </c>
      <c r="P51" s="402" t="s">
        <v>693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09"/>
      <c r="B52" s="401"/>
      <c r="C52" s="181"/>
      <c r="D52" s="11"/>
      <c r="E52" s="196"/>
      <c r="F52" s="196"/>
      <c r="G52" s="196"/>
      <c r="H52" s="196"/>
      <c r="I52" s="318" t="s">
        <v>695</v>
      </c>
      <c r="J52" s="32" t="s">
        <v>31</v>
      </c>
      <c r="K52" s="196"/>
      <c r="L52" s="197"/>
      <c r="M52" s="181"/>
      <c r="N52" s="8"/>
      <c r="O52" s="413"/>
      <c r="P52" s="402"/>
      <c r="Q52" s="200" t="s">
        <v>667</v>
      </c>
      <c r="R52" s="233" t="s">
        <v>23</v>
      </c>
      <c r="S52" s="200" t="s">
        <v>668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696</v>
      </c>
      <c r="C53" s="239" t="s">
        <v>103</v>
      </c>
      <c r="D53" s="240" t="s">
        <v>31</v>
      </c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696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360" t="s">
        <v>248</v>
      </c>
      <c r="C54" s="104"/>
      <c r="D54" s="105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B55" s="361"/>
      <c r="C55" s="361"/>
      <c r="D55" s="361"/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98" t="s">
        <v>142</v>
      </c>
      <c r="P55" s="398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0</v>
      </c>
      <c r="L56" s="26">
        <f>2*(COUNTIF($M$4:$N$15,"TRANG")+COUNTIF(K4:L15,"TRANG"))</f>
        <v>0</v>
      </c>
      <c r="M56" s="26">
        <f>2*(COUNTIF($C$4:$J$15,"TRANG")+COUNTIF($Q$4:$X$15,"TRANG")-COUNTIF(I15:L15,"TRANG"))</f>
        <v>0</v>
      </c>
      <c r="N56" s="26">
        <f>2*(COUNTIF($M$4:$N$15,"TRANG")+COUNTIF(K4:L15,"TRANG"))</f>
        <v>0</v>
      </c>
      <c r="O56" s="393">
        <f t="shared" ref="O56:O61" si="0">SUM(M56:N56)</f>
        <v>0</v>
      </c>
      <c r="P56" s="393"/>
      <c r="Q56" s="72" t="s">
        <v>135</v>
      </c>
      <c r="R56" s="26">
        <f t="shared" ref="R56:S61" si="1">M56+M63+M70+M77</f>
        <v>34</v>
      </c>
      <c r="S56" s="26">
        <f t="shared" si="1"/>
        <v>6</v>
      </c>
      <c r="T56" s="26">
        <f t="shared" ref="T56:T61" si="2">SUM(R56:S56)</f>
        <v>40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394">
        <f t="shared" si="0"/>
        <v>12</v>
      </c>
      <c r="P57" s="394"/>
      <c r="Q57" s="47" t="s">
        <v>136</v>
      </c>
      <c r="R57" s="29">
        <f t="shared" si="1"/>
        <v>38</v>
      </c>
      <c r="S57" s="29">
        <f t="shared" si="1"/>
        <v>0</v>
      </c>
      <c r="T57" s="29">
        <f t="shared" si="2"/>
        <v>38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0</v>
      </c>
      <c r="L58" s="20">
        <f>2*(COUNTIF($M$4:$N$15,"NHU")+COUNTIF(K4:L15,"NHU"))</f>
        <v>2</v>
      </c>
      <c r="M58" s="20">
        <f>2*(COUNTIF($C$4:$J$15,"NHU")+COUNTIF($Q$4:$X$15,"NHU")-COUNTIF(I15:L15,"NHU"))</f>
        <v>0</v>
      </c>
      <c r="N58" s="20">
        <f>2*(COUNTIF($M$4:$N$15,"NHU")+COUNTIF(K4:L15,"NHU"))</f>
        <v>2</v>
      </c>
      <c r="O58" s="395">
        <f t="shared" si="0"/>
        <v>2</v>
      </c>
      <c r="P58" s="395"/>
      <c r="Q58" s="48" t="s">
        <v>137</v>
      </c>
      <c r="R58" s="20">
        <f t="shared" si="1"/>
        <v>14</v>
      </c>
      <c r="S58" s="20">
        <f t="shared" si="1"/>
        <v>4</v>
      </c>
      <c r="T58" s="20">
        <f t="shared" si="2"/>
        <v>18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12</v>
      </c>
      <c r="L59" s="15">
        <f>2*(COUNTIF($M$4:$N$15,"NGUYÊN")+COUNTIF(K3:L13,"NGUYÊN"))</f>
        <v>4</v>
      </c>
      <c r="M59" s="15">
        <f>2*(COUNTIF($C$4:$J$15,"NGUYÊN")+COUNTIF($Q$4:$X$15,"NGUYÊN")-COUNTIF(I15:L15,"NGUYÊN"))</f>
        <v>12</v>
      </c>
      <c r="N59" s="15">
        <f>2*(COUNTIF($M$4:$N$15,"NGUYÊN")+COUNTIF(K3:L13,"NGUYÊN"))</f>
        <v>4</v>
      </c>
      <c r="O59" s="396">
        <f t="shared" si="0"/>
        <v>16</v>
      </c>
      <c r="P59" s="396"/>
      <c r="Q59" s="49" t="s">
        <v>138</v>
      </c>
      <c r="R59" s="15">
        <f t="shared" si="1"/>
        <v>36</v>
      </c>
      <c r="S59" s="15">
        <f t="shared" si="1"/>
        <v>14</v>
      </c>
      <c r="T59" s="15">
        <f t="shared" si="2"/>
        <v>50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10</v>
      </c>
      <c r="L60" s="41">
        <f>2*(COUNTIF($M$4:$N$15,"DÂN")+COUNTIF(K4:L15,"DÂN"))</f>
        <v>2</v>
      </c>
      <c r="M60" s="41">
        <f>2*(COUNTIF($C$4:$J$15,"DÂN")+COUNTIF($Q$4:$X$15,"DÂN")-COUNTIF(I16:L16,"DÂN"))</f>
        <v>10</v>
      </c>
      <c r="N60" s="41">
        <f>2*(COUNTIF($M$4:$N$15,"DÂN")+COUNTIF(K4:L15,"DÂN"))</f>
        <v>2</v>
      </c>
      <c r="O60" s="397">
        <f t="shared" si="0"/>
        <v>12</v>
      </c>
      <c r="P60" s="397"/>
      <c r="Q60" s="41" t="s">
        <v>139</v>
      </c>
      <c r="R60" s="41">
        <f t="shared" si="1"/>
        <v>36</v>
      </c>
      <c r="S60" s="41">
        <f t="shared" si="1"/>
        <v>4</v>
      </c>
      <c r="T60" s="41">
        <f t="shared" si="2"/>
        <v>40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2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2</v>
      </c>
      <c r="N61" s="174">
        <f>2*(COUNTIF($M$4:$N$15,"HIẾU")+COUNTIF(K5:L16,"HIẾU"))</f>
        <v>0</v>
      </c>
      <c r="O61" s="406">
        <f t="shared" si="0"/>
        <v>2</v>
      </c>
      <c r="P61" s="407"/>
      <c r="Q61" s="17" t="s">
        <v>383</v>
      </c>
      <c r="R61" s="17">
        <f>M61+M68+M75+M82</f>
        <v>12</v>
      </c>
      <c r="S61" s="17">
        <f t="shared" si="1"/>
        <v>0</v>
      </c>
      <c r="T61" s="17">
        <f t="shared" si="2"/>
        <v>12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98" t="s">
        <v>142</v>
      </c>
      <c r="P62" s="398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12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12</v>
      </c>
      <c r="N63" s="26">
        <f>2*(COUNTIF($M$17:$N$28,"TRANG")+COUNTIF(K17:L28,"TRANG"))</f>
        <v>2</v>
      </c>
      <c r="O63" s="393">
        <f t="shared" ref="O63:O68" si="3">SUM(M63:N63)</f>
        <v>14</v>
      </c>
      <c r="P63" s="393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10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10</v>
      </c>
      <c r="N64" s="29">
        <f>2*(COUNTIF($M$17:$N$28,"UYÊN")+COUNTIF(K17:L28,"UYÊN"))</f>
        <v>0</v>
      </c>
      <c r="O64" s="394">
        <f t="shared" si="3"/>
        <v>10</v>
      </c>
      <c r="P64" s="394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4</v>
      </c>
      <c r="N65" s="20">
        <f>2*(COUNTIF($M$17:$N$28,"NHU")+COUNTIF(K17:L28,"NHU"))</f>
        <v>0</v>
      </c>
      <c r="O65" s="395">
        <f t="shared" si="3"/>
        <v>4</v>
      </c>
      <c r="P65" s="395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6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12</v>
      </c>
      <c r="N66" s="15">
        <f>2*(COUNTIF($M$17:$N$28,"NGUYÊN")+COUNTIF(K16:L26,"NGUYÊN"))</f>
        <v>4</v>
      </c>
      <c r="O66" s="396">
        <f t="shared" si="3"/>
        <v>16</v>
      </c>
      <c r="P66" s="396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0</v>
      </c>
      <c r="M67" s="71">
        <f>2*(COUNTIF($C$17:$J$28,"DÂN")+COUNTIF($Q$17:$X$28,"DÂN")-COUNTIF(I32:L33,"DÂN"))</f>
        <v>8</v>
      </c>
      <c r="N67" s="41">
        <f>2*(COUNTIF($M$17:$N$28,"DÂN")+COUNTIF(K17:L28,"DÂN"))</f>
        <v>0</v>
      </c>
      <c r="O67" s="397">
        <f t="shared" si="3"/>
        <v>8</v>
      </c>
      <c r="P67" s="397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05">
        <f t="shared" si="3"/>
        <v>2</v>
      </c>
      <c r="P68" s="405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98" t="s">
        <v>142</v>
      </c>
      <c r="P69" s="398"/>
      <c r="T69" s="94"/>
    </row>
    <row r="70" spans="7:20" ht="29.25" customHeight="1" x14ac:dyDescent="0.25">
      <c r="G70" s="399"/>
      <c r="I70" s="24" t="s">
        <v>135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2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2</v>
      </c>
      <c r="O70" s="393">
        <f t="shared" ref="O70:O75" si="4">SUM(M70:N70)</f>
        <v>12</v>
      </c>
      <c r="P70" s="393"/>
      <c r="T70" s="94"/>
    </row>
    <row r="71" spans="7:20" ht="29.25" customHeight="1" x14ac:dyDescent="0.25">
      <c r="G71" s="399"/>
      <c r="I71" s="27" t="s">
        <v>136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94">
        <f t="shared" si="4"/>
        <v>6</v>
      </c>
      <c r="P71" s="394"/>
      <c r="T71" s="94"/>
    </row>
    <row r="72" spans="7:20" ht="29.25" customHeight="1" x14ac:dyDescent="0.25">
      <c r="G72" s="399"/>
      <c r="I72" s="37" t="s">
        <v>137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2</v>
      </c>
      <c r="O72" s="395">
        <f t="shared" si="4"/>
        <v>4</v>
      </c>
      <c r="P72" s="395"/>
      <c r="T72" s="94"/>
    </row>
    <row r="73" spans="7:20" ht="29.25" customHeight="1" x14ac:dyDescent="0.25">
      <c r="G73" s="399"/>
      <c r="I73" s="30" t="s">
        <v>138</v>
      </c>
      <c r="J73" s="31"/>
      <c r="K73" s="15">
        <f>2*(COUNTIF($C$30:$J$41,"NGUYÊN")+COUNTIF($Q$30:$X$41,"NGUYÊN")-COUNTIF($G$41:$J$41,"NGUYÊN"))</f>
        <v>6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6</v>
      </c>
      <c r="N73" s="15">
        <f>2*(COUNTIF($M$30:$N$41,"NGUYÊN")+COUNTIF(K29:L39,"NGUYÊN"))</f>
        <v>2</v>
      </c>
      <c r="O73" s="396">
        <f t="shared" si="4"/>
        <v>8</v>
      </c>
      <c r="P73" s="396"/>
      <c r="T73" s="94"/>
    </row>
    <row r="74" spans="7:20" ht="29.25" customHeight="1" x14ac:dyDescent="0.25">
      <c r="G74" s="399"/>
      <c r="I74" s="39" t="s">
        <v>139</v>
      </c>
      <c r="J74" s="40"/>
      <c r="K74" s="41">
        <f>2*(COUNTIF($C$30:$J$41,"DÂN")+COUNTIF($Q$30:$X$41,"DÂN")-COUNTIF($G$41:$J$41,"DÂN"))</f>
        <v>8</v>
      </c>
      <c r="L74" s="41">
        <f>2*(COUNTIF($M$30:$N$41,"DÂN")+COUNTIF(K31:L41,"DÂN"))</f>
        <v>2</v>
      </c>
      <c r="M74" s="41">
        <f>2*(COUNTIF($C$30:$J$41,"DÂN")+COUNTIF($Q$30:$X$41,"DÂN")-COUNTIF($G$41:$J$41,"DÂN"))</f>
        <v>8</v>
      </c>
      <c r="N74" s="41">
        <f>2*(COUNTIF($M$30:$N$41,"DÂN")+COUNTIF(K31:L41,"DÂN"))</f>
        <v>2</v>
      </c>
      <c r="O74" s="397">
        <f t="shared" si="4"/>
        <v>10</v>
      </c>
      <c r="P74" s="397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6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6</v>
      </c>
      <c r="N75" s="17">
        <f>2*(COUNTIF($M$30:$N$41,"HIẾU")+COUNTIF(K32:L42,"HIẾU"))</f>
        <v>0</v>
      </c>
      <c r="O75" s="405">
        <f t="shared" si="4"/>
        <v>6</v>
      </c>
      <c r="P75" s="405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98" t="s">
        <v>142</v>
      </c>
      <c r="P76" s="398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12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12</v>
      </c>
      <c r="N77" s="26">
        <f>2*(COUNTIF($M$43:$N$54,"TRANG")+COUNTIF(K43:L54,"TRANG"))</f>
        <v>2</v>
      </c>
      <c r="O77" s="393">
        <f t="shared" ref="O77:O82" si="5">SUM(M77:N77)</f>
        <v>14</v>
      </c>
      <c r="P77" s="393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94">
        <f t="shared" si="5"/>
        <v>10</v>
      </c>
      <c r="P78" s="394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0</v>
      </c>
      <c r="O79" s="395">
        <f t="shared" si="5"/>
        <v>8</v>
      </c>
      <c r="P79" s="395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6</v>
      </c>
      <c r="L80" s="15">
        <f>2*(COUNTIF($M$43:$N$54,"NGUYÊN")+COUNTIF(K42:L52,"NGUYÊN"))</f>
        <v>4</v>
      </c>
      <c r="M80" s="15">
        <f>2*(COUNTIF($C$43:$J$54,"NGUYÊN")+COUNTIF($Q$43:$X$54,"NGUYÊN")-COUNTIF($G$54:$J$54,"NGUYÊN"))</f>
        <v>6</v>
      </c>
      <c r="N80" s="15">
        <f>2*(COUNTIF($M$43:$N$54,"NGUYÊN")+COUNTIF(K42:L52,"NGUYÊN"))</f>
        <v>4</v>
      </c>
      <c r="O80" s="396">
        <f t="shared" si="5"/>
        <v>10</v>
      </c>
      <c r="P80" s="396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97">
        <f t="shared" si="5"/>
        <v>10</v>
      </c>
      <c r="P81" s="397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405">
        <f t="shared" si="5"/>
        <v>2</v>
      </c>
      <c r="P82" s="405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780F2-EF9A-4903-8703-3ED20C54A7D4}">
  <dimension ref="A1:AI55"/>
  <sheetViews>
    <sheetView tabSelected="1" topLeftCell="A2" zoomScale="68" zoomScaleNormal="68" workbookViewId="0">
      <selection activeCell="E20" sqref="E20:F20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8.85546875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37.7109375" customWidth="1"/>
    <col min="24" max="24" width="10.42578125" customWidth="1"/>
  </cols>
  <sheetData>
    <row r="1" spans="1:25" ht="138.75" customHeight="1" x14ac:dyDescent="0.25">
      <c r="A1" s="382" t="s">
        <v>697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4"/>
    </row>
    <row r="2" spans="1:25" s="1" customFormat="1" ht="64.5" customHeight="1" x14ac:dyDescent="0.25">
      <c r="A2" s="385" t="s">
        <v>590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6"/>
      <c r="O2" s="387" t="s">
        <v>2</v>
      </c>
      <c r="P2" s="388"/>
      <c r="Q2" s="388"/>
      <c r="R2" s="388"/>
      <c r="S2" s="388"/>
      <c r="T2" s="388"/>
      <c r="U2" s="388"/>
      <c r="V2" s="388"/>
      <c r="W2" s="388"/>
      <c r="X2" s="388"/>
    </row>
    <row r="3" spans="1:25" ht="20.25" thickBot="1" x14ac:dyDescent="0.3">
      <c r="A3" s="389" t="s">
        <v>3</v>
      </c>
      <c r="B3" s="390"/>
      <c r="C3" s="3" t="s">
        <v>4</v>
      </c>
      <c r="D3" s="4" t="s">
        <v>5</v>
      </c>
      <c r="E3" s="4" t="s">
        <v>6</v>
      </c>
      <c r="F3" s="4" t="s">
        <v>5</v>
      </c>
      <c r="G3" s="358" t="s">
        <v>7</v>
      </c>
      <c r="H3" s="222" t="s">
        <v>5</v>
      </c>
      <c r="I3" s="4" t="s">
        <v>8</v>
      </c>
      <c r="J3" s="222" t="s">
        <v>5</v>
      </c>
      <c r="K3" s="223" t="s">
        <v>9</v>
      </c>
      <c r="L3" s="220" t="s">
        <v>5</v>
      </c>
      <c r="M3" s="223" t="s">
        <v>10</v>
      </c>
      <c r="N3" s="356" t="s">
        <v>5</v>
      </c>
      <c r="O3" s="423" t="s">
        <v>3</v>
      </c>
      <c r="P3" s="42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39.75" customHeight="1" thickTop="1" x14ac:dyDescent="0.25">
      <c r="A4" s="372" t="s">
        <v>15</v>
      </c>
      <c r="B4" s="401" t="s">
        <v>698</v>
      </c>
      <c r="C4" s="190"/>
      <c r="D4" s="190"/>
      <c r="E4" s="190"/>
      <c r="F4" s="190"/>
      <c r="G4" s="190"/>
      <c r="H4" s="104"/>
      <c r="I4" s="192"/>
      <c r="J4" s="104"/>
      <c r="K4" s="181"/>
      <c r="L4" s="182"/>
      <c r="M4" s="181"/>
      <c r="N4" s="194"/>
      <c r="O4" s="412" t="s">
        <v>15</v>
      </c>
      <c r="P4" s="402" t="s">
        <v>698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0"/>
      <c r="B5" s="401"/>
      <c r="C5" s="195" t="s">
        <v>530</v>
      </c>
      <c r="D5" s="198" t="s">
        <v>21</v>
      </c>
      <c r="E5" s="195" t="s">
        <v>425</v>
      </c>
      <c r="F5" s="195" t="s">
        <v>155</v>
      </c>
      <c r="G5" s="196"/>
      <c r="H5" s="197"/>
      <c r="I5" s="196"/>
      <c r="J5" s="197"/>
      <c r="K5" s="11"/>
      <c r="L5" s="12"/>
      <c r="M5" s="11"/>
      <c r="N5" s="272"/>
      <c r="O5" s="416"/>
      <c r="P5" s="402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08" t="s">
        <v>24</v>
      </c>
      <c r="B6" s="410" t="s">
        <v>699</v>
      </c>
      <c r="C6" s="190"/>
      <c r="D6" s="191"/>
      <c r="E6" s="192"/>
      <c r="F6" s="192"/>
      <c r="G6" s="190"/>
      <c r="H6" s="190"/>
      <c r="I6" s="188" t="s">
        <v>331</v>
      </c>
      <c r="J6" s="359" t="s">
        <v>31</v>
      </c>
      <c r="K6" s="192"/>
      <c r="L6" s="192"/>
      <c r="M6" s="190"/>
      <c r="N6" s="253"/>
      <c r="O6" s="412" t="s">
        <v>24</v>
      </c>
      <c r="P6" s="473" t="s">
        <v>699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09"/>
      <c r="B7" s="411"/>
      <c r="C7" s="196"/>
      <c r="D7" s="196"/>
      <c r="E7" s="342" t="s">
        <v>682</v>
      </c>
      <c r="F7" s="227" t="s">
        <v>155</v>
      </c>
      <c r="G7" s="196"/>
      <c r="H7" s="197"/>
      <c r="I7" s="306" t="s">
        <v>312</v>
      </c>
      <c r="J7" s="195" t="s">
        <v>18</v>
      </c>
      <c r="K7" s="342" t="s">
        <v>570</v>
      </c>
      <c r="L7" s="341" t="s">
        <v>21</v>
      </c>
      <c r="M7" s="199"/>
      <c r="N7" s="251"/>
      <c r="O7" s="413"/>
      <c r="P7" s="474"/>
      <c r="Q7" s="200" t="s">
        <v>700</v>
      </c>
      <c r="R7" s="349" t="s">
        <v>23</v>
      </c>
      <c r="S7" s="196"/>
      <c r="T7" s="197"/>
      <c r="U7" s="196"/>
      <c r="V7" s="196"/>
      <c r="W7" s="196"/>
      <c r="X7" s="234"/>
    </row>
    <row r="8" spans="1:25" s="13" customFormat="1" ht="42" customHeight="1" thickTop="1" x14ac:dyDescent="0.25">
      <c r="A8" s="380" t="s">
        <v>34</v>
      </c>
      <c r="B8" s="401" t="s">
        <v>701</v>
      </c>
      <c r="C8" s="338" t="s">
        <v>702</v>
      </c>
      <c r="D8" s="305" t="s">
        <v>21</v>
      </c>
      <c r="E8" s="190"/>
      <c r="F8" s="190"/>
      <c r="G8" s="190"/>
      <c r="H8" s="190"/>
      <c r="I8" s="351" t="s">
        <v>417</v>
      </c>
      <c r="J8" s="352" t="s">
        <v>31</v>
      </c>
      <c r="K8" s="104"/>
      <c r="L8" s="105"/>
      <c r="M8" s="191"/>
      <c r="N8" s="148"/>
      <c r="O8" s="416" t="s">
        <v>34</v>
      </c>
      <c r="P8" s="402" t="s">
        <v>701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56.25" customHeight="1" thickBot="1" x14ac:dyDescent="0.3">
      <c r="A9" s="380"/>
      <c r="B9" s="411"/>
      <c r="C9" s="196"/>
      <c r="D9" s="196"/>
      <c r="E9" s="11"/>
      <c r="F9" s="196"/>
      <c r="G9" s="307" t="s">
        <v>703</v>
      </c>
      <c r="H9" s="308" t="s">
        <v>18</v>
      </c>
      <c r="I9" s="320" t="s">
        <v>704</v>
      </c>
      <c r="J9" s="320" t="s">
        <v>155</v>
      </c>
      <c r="K9" s="196"/>
      <c r="L9" s="196"/>
      <c r="M9" s="103"/>
      <c r="N9" s="103"/>
      <c r="O9" s="416"/>
      <c r="P9" s="402"/>
      <c r="Q9" s="284"/>
      <c r="R9" s="202"/>
      <c r="S9" s="175"/>
      <c r="T9" s="12"/>
      <c r="U9" s="200" t="s">
        <v>705</v>
      </c>
      <c r="V9" s="349" t="s">
        <v>545</v>
      </c>
      <c r="W9" s="200" t="s">
        <v>625</v>
      </c>
      <c r="X9" s="201" t="s">
        <v>545</v>
      </c>
    </row>
    <row r="10" spans="1:25" s="13" customFormat="1" ht="42" customHeight="1" thickTop="1" x14ac:dyDescent="0.25">
      <c r="A10" s="408" t="s">
        <v>45</v>
      </c>
      <c r="B10" s="410" t="s">
        <v>706</v>
      </c>
      <c r="C10" s="188" t="s">
        <v>386</v>
      </c>
      <c r="D10" s="340" t="s">
        <v>18</v>
      </c>
      <c r="E10" s="190"/>
      <c r="F10" s="181"/>
      <c r="G10" s="190"/>
      <c r="H10" s="191"/>
      <c r="I10" s="190"/>
      <c r="J10" s="104"/>
      <c r="K10" s="190"/>
      <c r="L10" s="191"/>
      <c r="M10" s="190"/>
      <c r="N10" s="253"/>
      <c r="O10" s="412" t="s">
        <v>45</v>
      </c>
      <c r="P10" s="473" t="s">
        <v>706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09"/>
      <c r="B11" s="411"/>
      <c r="C11" s="368" t="s">
        <v>707</v>
      </c>
      <c r="D11" s="308" t="s">
        <v>155</v>
      </c>
      <c r="E11" s="195" t="s">
        <v>295</v>
      </c>
      <c r="F11" s="198" t="s">
        <v>31</v>
      </c>
      <c r="G11" s="11"/>
      <c r="H11" s="11"/>
      <c r="I11" s="320" t="s">
        <v>708</v>
      </c>
      <c r="J11" s="320" t="s">
        <v>21</v>
      </c>
      <c r="K11" s="195" t="s">
        <v>628</v>
      </c>
      <c r="L11" s="177" t="s">
        <v>31</v>
      </c>
      <c r="M11" s="199"/>
      <c r="N11" s="251"/>
      <c r="O11" s="413"/>
      <c r="P11" s="474"/>
      <c r="Q11" s="285"/>
      <c r="R11" s="208"/>
      <c r="S11" s="207"/>
      <c r="T11" s="197"/>
      <c r="U11" s="196"/>
      <c r="V11" s="197"/>
      <c r="W11" s="200" t="s">
        <v>709</v>
      </c>
      <c r="X11" s="201" t="s">
        <v>545</v>
      </c>
    </row>
    <row r="12" spans="1:25" s="13" customFormat="1" ht="39" customHeight="1" thickTop="1" x14ac:dyDescent="0.25">
      <c r="A12" s="380" t="s">
        <v>56</v>
      </c>
      <c r="B12" s="401" t="s">
        <v>710</v>
      </c>
      <c r="C12" s="239" t="s">
        <v>711</v>
      </c>
      <c r="D12" s="240" t="s">
        <v>21</v>
      </c>
      <c r="E12" s="326" t="s">
        <v>298</v>
      </c>
      <c r="F12" s="313" t="s">
        <v>155</v>
      </c>
      <c r="G12" s="311" t="s">
        <v>562</v>
      </c>
      <c r="H12" s="316" t="s">
        <v>31</v>
      </c>
      <c r="I12" s="326" t="s">
        <v>602</v>
      </c>
      <c r="J12" s="189" t="s">
        <v>31</v>
      </c>
      <c r="K12" s="344" t="s">
        <v>630</v>
      </c>
      <c r="L12" s="345" t="s">
        <v>23</v>
      </c>
      <c r="M12" s="190"/>
      <c r="N12" s="191"/>
      <c r="O12" s="416" t="s">
        <v>56</v>
      </c>
      <c r="P12" s="402" t="s">
        <v>710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80"/>
      <c r="B13" s="411"/>
      <c r="C13" s="196"/>
      <c r="D13" s="196"/>
      <c r="E13" s="195" t="s">
        <v>627</v>
      </c>
      <c r="F13" s="195" t="s">
        <v>18</v>
      </c>
      <c r="G13" s="177" t="s">
        <v>567</v>
      </c>
      <c r="H13" s="177" t="s">
        <v>21</v>
      </c>
      <c r="I13" s="196"/>
      <c r="J13" s="105"/>
      <c r="K13" s="196"/>
      <c r="L13" s="197"/>
      <c r="M13" s="245"/>
      <c r="N13" s="103"/>
      <c r="O13" s="416"/>
      <c r="P13" s="402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64</v>
      </c>
      <c r="B14" s="213" t="s">
        <v>712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712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18" t="s">
        <v>3</v>
      </c>
      <c r="B16" s="419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18" t="s">
        <v>3</v>
      </c>
      <c r="P16" s="420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5" s="13" customFormat="1" ht="48" customHeight="1" thickTop="1" x14ac:dyDescent="0.25">
      <c r="A17" s="380" t="s">
        <v>15</v>
      </c>
      <c r="B17" s="401" t="s">
        <v>713</v>
      </c>
      <c r="C17" s="338" t="s">
        <v>653</v>
      </c>
      <c r="D17" s="69" t="s">
        <v>18</v>
      </c>
      <c r="E17" s="104"/>
      <c r="F17" s="104"/>
      <c r="G17" s="192"/>
      <c r="H17" s="190"/>
      <c r="I17" s="190"/>
      <c r="J17" s="192"/>
      <c r="K17" s="183"/>
      <c r="L17" s="182"/>
      <c r="M17" s="181"/>
      <c r="N17" s="274"/>
      <c r="O17" s="416" t="s">
        <v>15</v>
      </c>
      <c r="P17" s="402" t="s">
        <v>713</v>
      </c>
      <c r="Q17" s="287"/>
      <c r="R17" s="182"/>
      <c r="S17" s="104"/>
      <c r="T17" s="105"/>
      <c r="U17" s="104"/>
      <c r="V17" s="105"/>
      <c r="W17" s="162"/>
      <c r="X17" s="269"/>
    </row>
    <row r="18" spans="1:35" s="13" customFormat="1" ht="41.25" customHeight="1" thickBot="1" x14ac:dyDescent="0.3">
      <c r="A18" s="380"/>
      <c r="B18" s="401"/>
      <c r="C18" s="203" t="s">
        <v>654</v>
      </c>
      <c r="D18" s="69" t="s">
        <v>155</v>
      </c>
      <c r="E18" s="177" t="s">
        <v>97</v>
      </c>
      <c r="F18" s="177" t="s">
        <v>155</v>
      </c>
      <c r="G18" s="196"/>
      <c r="H18" s="105"/>
      <c r="I18" s="342" t="s">
        <v>655</v>
      </c>
      <c r="J18" s="341" t="s">
        <v>21</v>
      </c>
      <c r="K18" s="177" t="s">
        <v>692</v>
      </c>
      <c r="L18" s="178" t="s">
        <v>18</v>
      </c>
      <c r="M18" s="11"/>
      <c r="N18" s="103"/>
      <c r="O18" s="416"/>
      <c r="P18" s="402"/>
      <c r="Q18" s="307" t="s">
        <v>714</v>
      </c>
      <c r="R18" s="333" t="s">
        <v>23</v>
      </c>
      <c r="S18" s="196"/>
      <c r="T18" s="196"/>
      <c r="U18" s="196"/>
      <c r="V18" s="196"/>
      <c r="W18" s="196"/>
      <c r="X18" s="234"/>
    </row>
    <row r="19" spans="1:35" s="13" customFormat="1" ht="47.25" customHeight="1" thickTop="1" x14ac:dyDescent="0.25">
      <c r="A19" s="408" t="s">
        <v>24</v>
      </c>
      <c r="B19" s="410" t="s">
        <v>715</v>
      </c>
      <c r="C19" s="188" t="s">
        <v>616</v>
      </c>
      <c r="D19" s="313" t="s">
        <v>155</v>
      </c>
      <c r="E19" s="188" t="s">
        <v>442</v>
      </c>
      <c r="F19" s="189" t="s">
        <v>155</v>
      </c>
      <c r="G19" s="188" t="s">
        <v>658</v>
      </c>
      <c r="H19" s="189" t="s">
        <v>31</v>
      </c>
      <c r="I19" s="324" t="s">
        <v>716</v>
      </c>
      <c r="J19" s="325" t="s">
        <v>31</v>
      </c>
      <c r="K19" s="190"/>
      <c r="L19" s="191"/>
      <c r="M19" s="190"/>
      <c r="N19" s="253"/>
      <c r="O19" s="412" t="s">
        <v>24</v>
      </c>
      <c r="P19" s="473" t="s">
        <v>715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5" s="13" customFormat="1" ht="46.5" customHeight="1" thickBot="1" x14ac:dyDescent="0.3">
      <c r="A20" s="409"/>
      <c r="B20" s="411"/>
      <c r="C20" s="104"/>
      <c r="D20" s="196"/>
      <c r="E20" s="104"/>
      <c r="F20" s="196"/>
      <c r="G20" s="195" t="s">
        <v>666</v>
      </c>
      <c r="H20" s="195" t="s">
        <v>155</v>
      </c>
      <c r="I20" s="196"/>
      <c r="J20" s="196"/>
      <c r="K20" s="195" t="s">
        <v>438</v>
      </c>
      <c r="L20" s="195" t="s">
        <v>18</v>
      </c>
      <c r="M20" s="196"/>
      <c r="N20" s="275"/>
      <c r="O20" s="413"/>
      <c r="P20" s="474"/>
      <c r="Q20" s="307" t="s">
        <v>717</v>
      </c>
      <c r="R20" s="333" t="s">
        <v>23</v>
      </c>
      <c r="S20" s="282"/>
      <c r="T20" s="197"/>
      <c r="U20" s="196"/>
      <c r="V20" s="251"/>
      <c r="W20" s="196"/>
      <c r="X20" s="234"/>
    </row>
    <row r="21" spans="1:35" s="13" customFormat="1" ht="52.5" customHeight="1" thickTop="1" x14ac:dyDescent="0.25">
      <c r="A21" s="380" t="s">
        <v>34</v>
      </c>
      <c r="B21" s="401" t="s">
        <v>718</v>
      </c>
      <c r="C21" s="324" t="s">
        <v>719</v>
      </c>
      <c r="D21" s="325" t="s">
        <v>21</v>
      </c>
      <c r="E21" s="192"/>
      <c r="F21" s="105"/>
      <c r="G21" s="192"/>
      <c r="H21" s="105"/>
      <c r="I21" s="338" t="s">
        <v>720</v>
      </c>
      <c r="J21" s="305" t="s">
        <v>18</v>
      </c>
      <c r="K21" s="11"/>
      <c r="L21" s="182"/>
      <c r="M21" s="181"/>
      <c r="N21" s="148"/>
      <c r="O21" s="416" t="s">
        <v>34</v>
      </c>
      <c r="P21" s="402" t="s">
        <v>718</v>
      </c>
      <c r="Q21" s="106"/>
      <c r="R21" s="182"/>
      <c r="S21" s="181"/>
      <c r="T21" s="182"/>
      <c r="U21" s="181"/>
      <c r="V21" s="105"/>
      <c r="W21" s="193"/>
      <c r="X21" s="347"/>
    </row>
    <row r="22" spans="1:35" s="13" customFormat="1" ht="39.75" customHeight="1" thickBot="1" x14ac:dyDescent="0.3">
      <c r="A22" s="380"/>
      <c r="B22" s="411"/>
      <c r="C22" s="11"/>
      <c r="D22" s="11"/>
      <c r="E22" s="196"/>
      <c r="F22" s="197"/>
      <c r="G22" s="196"/>
      <c r="H22" s="197"/>
      <c r="I22" s="177" t="s">
        <v>695</v>
      </c>
      <c r="J22" s="178" t="s">
        <v>31</v>
      </c>
      <c r="K22" s="368" t="s">
        <v>721</v>
      </c>
      <c r="L22" s="308" t="s">
        <v>21</v>
      </c>
      <c r="M22" s="11"/>
      <c r="N22" s="103"/>
      <c r="O22" s="416"/>
      <c r="P22" s="402"/>
      <c r="Q22" s="196"/>
      <c r="R22" s="251"/>
      <c r="S22" s="11"/>
      <c r="T22" s="12"/>
      <c r="U22" s="200" t="s">
        <v>722</v>
      </c>
      <c r="V22" s="349" t="s">
        <v>23</v>
      </c>
      <c r="W22" s="200" t="s">
        <v>609</v>
      </c>
      <c r="X22" s="201" t="s">
        <v>23</v>
      </c>
    </row>
    <row r="23" spans="1:35" s="13" customFormat="1" ht="42.75" customHeight="1" thickTop="1" x14ac:dyDescent="0.25">
      <c r="A23" s="408" t="s">
        <v>45</v>
      </c>
      <c r="B23" s="410" t="s">
        <v>723</v>
      </c>
      <c r="C23" s="188" t="s">
        <v>608</v>
      </c>
      <c r="D23" s="326" t="s">
        <v>21</v>
      </c>
      <c r="E23" s="190"/>
      <c r="F23" s="191"/>
      <c r="G23" s="192"/>
      <c r="H23" s="193"/>
      <c r="I23" s="188" t="s">
        <v>662</v>
      </c>
      <c r="J23" s="313" t="s">
        <v>31</v>
      </c>
      <c r="K23" s="188" t="s">
        <v>413</v>
      </c>
      <c r="L23" s="189" t="s">
        <v>31</v>
      </c>
      <c r="M23" s="235"/>
      <c r="N23" s="253"/>
      <c r="O23" s="412" t="s">
        <v>45</v>
      </c>
      <c r="P23" s="473" t="s">
        <v>723</v>
      </c>
      <c r="Q23" s="192"/>
      <c r="R23" s="192"/>
      <c r="S23" s="192"/>
      <c r="T23" s="193"/>
      <c r="U23" s="190"/>
      <c r="V23" s="193"/>
      <c r="W23" s="193"/>
      <c r="X23" s="347"/>
    </row>
    <row r="24" spans="1:35" s="13" customFormat="1" ht="56.25" customHeight="1" thickBot="1" x14ac:dyDescent="0.3">
      <c r="A24" s="409"/>
      <c r="B24" s="411"/>
      <c r="C24" s="320" t="s">
        <v>724</v>
      </c>
      <c r="D24" s="320" t="s">
        <v>18</v>
      </c>
      <c r="E24" s="196"/>
      <c r="F24" s="197"/>
      <c r="G24" s="196"/>
      <c r="H24" s="197"/>
      <c r="I24" s="368" t="s">
        <v>725</v>
      </c>
      <c r="J24" s="308" t="s">
        <v>18</v>
      </c>
      <c r="K24" s="196"/>
      <c r="L24" s="197"/>
      <c r="M24" s="196"/>
      <c r="N24" s="251"/>
      <c r="O24" s="413"/>
      <c r="P24" s="474"/>
      <c r="Q24" s="307" t="s">
        <v>726</v>
      </c>
      <c r="R24" s="333" t="s">
        <v>545</v>
      </c>
      <c r="S24" s="282"/>
      <c r="T24" s="197"/>
      <c r="U24" s="196"/>
      <c r="V24" s="197"/>
      <c r="W24" s="307" t="s">
        <v>727</v>
      </c>
      <c r="X24" s="333" t="s">
        <v>23</v>
      </c>
    </row>
    <row r="25" spans="1:35" s="13" customFormat="1" ht="55.5" customHeight="1" thickTop="1" x14ac:dyDescent="0.25">
      <c r="A25" s="380" t="s">
        <v>56</v>
      </c>
      <c r="B25" s="401" t="s">
        <v>728</v>
      </c>
      <c r="C25" s="338" t="s">
        <v>729</v>
      </c>
      <c r="D25" s="305" t="s">
        <v>21</v>
      </c>
      <c r="E25" s="104"/>
      <c r="F25" s="193"/>
      <c r="G25" s="305" t="s">
        <v>664</v>
      </c>
      <c r="H25" s="305" t="s">
        <v>21</v>
      </c>
      <c r="I25" s="305" t="s">
        <v>665</v>
      </c>
      <c r="J25" s="305" t="s">
        <v>21</v>
      </c>
      <c r="K25" s="335"/>
      <c r="L25" s="249"/>
      <c r="M25" s="190"/>
      <c r="N25" s="193"/>
      <c r="O25" s="416" t="s">
        <v>56</v>
      </c>
      <c r="P25" s="402" t="s">
        <v>728</v>
      </c>
      <c r="Q25" s="181"/>
      <c r="R25" s="182"/>
      <c r="S25" s="181"/>
      <c r="T25" s="182"/>
      <c r="U25" s="181"/>
      <c r="V25" s="182"/>
      <c r="W25" s="230"/>
      <c r="X25" s="271"/>
    </row>
    <row r="26" spans="1:35" s="13" customFormat="1" ht="43.5" customHeight="1" thickBot="1" x14ac:dyDescent="0.3">
      <c r="A26" s="380"/>
      <c r="B26" s="411"/>
      <c r="C26" s="181"/>
      <c r="D26" s="196"/>
      <c r="E26" s="195" t="s">
        <v>640</v>
      </c>
      <c r="F26" s="195" t="s">
        <v>18</v>
      </c>
      <c r="G26" s="196"/>
      <c r="H26" s="196"/>
      <c r="I26" s="195" t="s">
        <v>439</v>
      </c>
      <c r="J26" s="195" t="s">
        <v>31</v>
      </c>
      <c r="K26" s="368" t="s">
        <v>730</v>
      </c>
      <c r="L26" s="308" t="s">
        <v>31</v>
      </c>
      <c r="M26" s="11"/>
      <c r="N26" s="103"/>
      <c r="O26" s="416"/>
      <c r="P26" s="402"/>
      <c r="Q26" s="200" t="s">
        <v>667</v>
      </c>
      <c r="R26" s="233" t="s">
        <v>23</v>
      </c>
      <c r="S26" s="196"/>
      <c r="T26" s="197"/>
      <c r="U26" s="11"/>
      <c r="V26" s="12"/>
      <c r="W26" s="11"/>
      <c r="X26" s="270"/>
    </row>
    <row r="27" spans="1:35" s="13" customFormat="1" ht="40.5" customHeight="1" thickTop="1" x14ac:dyDescent="0.25">
      <c r="A27" s="186" t="s">
        <v>64</v>
      </c>
      <c r="B27" s="213" t="s">
        <v>731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731</v>
      </c>
      <c r="Q27" s="216"/>
      <c r="R27" s="217"/>
      <c r="S27" s="241"/>
      <c r="T27" s="193"/>
      <c r="U27" s="190"/>
      <c r="V27" s="193"/>
      <c r="W27" s="206"/>
      <c r="X27" s="242"/>
    </row>
    <row r="28" spans="1:35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5" ht="24.95" customHeight="1" thickBot="1" x14ac:dyDescent="0.3">
      <c r="A29" s="418" t="s">
        <v>3</v>
      </c>
      <c r="B29" s="419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18" t="s">
        <v>3</v>
      </c>
      <c r="P29" s="420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  <c r="AI29" s="13"/>
    </row>
    <row r="30" spans="1:35" s="62" customFormat="1" ht="45" customHeight="1" thickTop="1" x14ac:dyDescent="0.25">
      <c r="A30" s="400" t="s">
        <v>15</v>
      </c>
      <c r="B30" s="401" t="s">
        <v>732</v>
      </c>
      <c r="C30" s="181"/>
      <c r="D30" s="190"/>
      <c r="E30" s="181"/>
      <c r="F30" s="190"/>
      <c r="G30" s="104"/>
      <c r="H30" s="104"/>
      <c r="I30" s="104"/>
      <c r="J30" s="190"/>
      <c r="K30" s="190"/>
      <c r="L30" s="193"/>
      <c r="M30" s="181"/>
      <c r="N30" s="148"/>
      <c r="O30" s="416" t="s">
        <v>15</v>
      </c>
      <c r="P30" s="402" t="s">
        <v>732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  <c r="AI30" s="13"/>
    </row>
    <row r="31" spans="1:35" s="62" customFormat="1" ht="38.25" customHeight="1" thickBot="1" x14ac:dyDescent="0.3">
      <c r="A31" s="400"/>
      <c r="B31" s="401"/>
      <c r="C31" s="11" t="s">
        <v>338</v>
      </c>
      <c r="D31" s="11"/>
      <c r="E31" s="11" t="s">
        <v>338</v>
      </c>
      <c r="F31" s="12"/>
      <c r="G31" s="11" t="s">
        <v>338</v>
      </c>
      <c r="H31" s="12"/>
      <c r="I31" s="11" t="s">
        <v>338</v>
      </c>
      <c r="J31" s="196"/>
      <c r="K31" s="11" t="s">
        <v>338</v>
      </c>
      <c r="L31" s="196"/>
      <c r="M31" s="11"/>
      <c r="N31" s="272"/>
      <c r="O31" s="416"/>
      <c r="P31" s="402"/>
      <c r="Q31" s="11" t="s">
        <v>338</v>
      </c>
      <c r="R31" s="12"/>
      <c r="S31" s="11" t="s">
        <v>338</v>
      </c>
      <c r="T31" s="12"/>
      <c r="U31" s="11" t="s">
        <v>338</v>
      </c>
      <c r="V31" s="12"/>
      <c r="W31" s="11" t="s">
        <v>338</v>
      </c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  <c r="AI31" s="13"/>
    </row>
    <row r="32" spans="1:35" s="62" customFormat="1" ht="35.25" customHeight="1" thickTop="1" x14ac:dyDescent="0.25">
      <c r="A32" s="421" t="s">
        <v>24</v>
      </c>
      <c r="B32" s="410" t="s">
        <v>733</v>
      </c>
      <c r="C32" s="190"/>
      <c r="D32" s="190"/>
      <c r="E32" s="190"/>
      <c r="F32" s="190"/>
      <c r="G32" s="190"/>
      <c r="H32" s="191"/>
      <c r="I32" s="192"/>
      <c r="J32" s="193"/>
      <c r="K32" s="192"/>
      <c r="L32" s="193"/>
      <c r="M32" s="192"/>
      <c r="N32" s="193"/>
      <c r="O32" s="412" t="s">
        <v>24</v>
      </c>
      <c r="P32" s="473" t="s">
        <v>733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  <c r="AI32" s="13"/>
    </row>
    <row r="33" spans="1:35" s="62" customFormat="1" ht="39" customHeight="1" thickBot="1" x14ac:dyDescent="0.3">
      <c r="A33" s="422"/>
      <c r="B33" s="411"/>
      <c r="C33" s="11" t="s">
        <v>338</v>
      </c>
      <c r="D33" s="196"/>
      <c r="E33" s="196" t="s">
        <v>338</v>
      </c>
      <c r="F33" s="196"/>
      <c r="G33" s="11" t="s">
        <v>338</v>
      </c>
      <c r="H33" s="197"/>
      <c r="I33" s="196" t="s">
        <v>338</v>
      </c>
      <c r="J33" s="196"/>
      <c r="K33" s="196" t="s">
        <v>338</v>
      </c>
      <c r="L33" s="196"/>
      <c r="M33" s="196"/>
      <c r="N33" s="196"/>
      <c r="O33" s="413"/>
      <c r="P33" s="474"/>
      <c r="Q33" s="11" t="s">
        <v>338</v>
      </c>
      <c r="R33" s="196"/>
      <c r="S33" s="196" t="s">
        <v>338</v>
      </c>
      <c r="T33" s="197"/>
      <c r="U33" s="11" t="s">
        <v>338</v>
      </c>
      <c r="V33" s="196"/>
      <c r="W33" s="11" t="s">
        <v>338</v>
      </c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  <c r="AI33" s="13"/>
    </row>
    <row r="34" spans="1:35" s="62" customFormat="1" ht="45" customHeight="1" thickTop="1" x14ac:dyDescent="0.25">
      <c r="A34" s="400" t="s">
        <v>34</v>
      </c>
      <c r="B34" s="401" t="s">
        <v>734</v>
      </c>
      <c r="C34" s="305" t="s">
        <v>702</v>
      </c>
      <c r="D34" s="305" t="s">
        <v>21</v>
      </c>
      <c r="E34" s="181"/>
      <c r="F34" s="181"/>
      <c r="G34" s="190"/>
      <c r="H34" s="193"/>
      <c r="I34" s="318" t="s">
        <v>735</v>
      </c>
      <c r="J34" s="32" t="s">
        <v>18</v>
      </c>
      <c r="K34" s="334" t="s">
        <v>570</v>
      </c>
      <c r="L34" s="357" t="s">
        <v>21</v>
      </c>
      <c r="M34" s="185"/>
      <c r="N34" s="276"/>
      <c r="O34" s="416" t="s">
        <v>34</v>
      </c>
      <c r="P34" s="402" t="s">
        <v>734</v>
      </c>
      <c r="Q34" s="215"/>
      <c r="R34" s="185"/>
      <c r="S34" s="185"/>
      <c r="T34" s="185"/>
      <c r="U34" s="190"/>
      <c r="V34" s="182"/>
      <c r="W34" s="206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  <c r="AI34" s="13"/>
    </row>
    <row r="35" spans="1:35" s="62" customFormat="1" ht="45" customHeight="1" thickBot="1" x14ac:dyDescent="0.3">
      <c r="A35" s="400"/>
      <c r="B35" s="401"/>
      <c r="C35" s="354" t="s">
        <v>736</v>
      </c>
      <c r="D35" s="331" t="s">
        <v>155</v>
      </c>
      <c r="E35" s="177" t="s">
        <v>627</v>
      </c>
      <c r="F35" s="177" t="s">
        <v>18</v>
      </c>
      <c r="G35" s="320" t="s">
        <v>737</v>
      </c>
      <c r="H35" s="320" t="s">
        <v>155</v>
      </c>
      <c r="I35" s="195" t="s">
        <v>417</v>
      </c>
      <c r="J35" s="195" t="s">
        <v>31</v>
      </c>
      <c r="K35" s="195" t="s">
        <v>628</v>
      </c>
      <c r="L35" s="195" t="s">
        <v>31</v>
      </c>
      <c r="M35" s="199"/>
      <c r="N35" s="272"/>
      <c r="O35" s="416"/>
      <c r="P35" s="402"/>
      <c r="Q35" s="200" t="s">
        <v>700</v>
      </c>
      <c r="R35" s="233" t="s">
        <v>23</v>
      </c>
      <c r="S35" s="11"/>
      <c r="T35" s="12"/>
      <c r="U35" s="200" t="s">
        <v>705</v>
      </c>
      <c r="V35" s="233" t="s">
        <v>545</v>
      </c>
      <c r="W35" s="200" t="s">
        <v>625</v>
      </c>
      <c r="X35" s="201" t="s">
        <v>545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  <c r="AI35" s="13"/>
    </row>
    <row r="36" spans="1:35" s="62" customFormat="1" ht="41.25" customHeight="1" thickTop="1" x14ac:dyDescent="0.25">
      <c r="A36" s="408" t="s">
        <v>45</v>
      </c>
      <c r="B36" s="410" t="s">
        <v>738</v>
      </c>
      <c r="C36" s="365" t="s">
        <v>530</v>
      </c>
      <c r="D36" s="364" t="s">
        <v>21</v>
      </c>
      <c r="E36" s="326" t="s">
        <v>682</v>
      </c>
      <c r="F36" s="189" t="s">
        <v>155</v>
      </c>
      <c r="G36" s="192"/>
      <c r="H36" s="193"/>
      <c r="I36" s="322" t="s">
        <v>331</v>
      </c>
      <c r="J36" s="357" t="s">
        <v>31</v>
      </c>
      <c r="K36" s="318" t="s">
        <v>739</v>
      </c>
      <c r="L36" s="32" t="s">
        <v>31</v>
      </c>
      <c r="M36" s="104"/>
      <c r="N36" s="191"/>
      <c r="O36" s="412" t="s">
        <v>45</v>
      </c>
      <c r="P36" s="473" t="s">
        <v>738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  <c r="AI36" s="13"/>
    </row>
    <row r="37" spans="1:35" s="62" customFormat="1" ht="45.75" customHeight="1" thickBot="1" x14ac:dyDescent="0.3">
      <c r="A37" s="409"/>
      <c r="B37" s="411"/>
      <c r="C37" s="196"/>
      <c r="D37" s="11"/>
      <c r="E37" s="195" t="s">
        <v>295</v>
      </c>
      <c r="F37" s="369" t="s">
        <v>31</v>
      </c>
      <c r="G37" s="322" t="s">
        <v>567</v>
      </c>
      <c r="H37" s="357" t="s">
        <v>21</v>
      </c>
      <c r="I37" s="320" t="s">
        <v>708</v>
      </c>
      <c r="J37" s="320" t="s">
        <v>21</v>
      </c>
      <c r="K37" s="196"/>
      <c r="L37" s="196"/>
      <c r="M37" s="199"/>
      <c r="N37" s="251"/>
      <c r="O37" s="413"/>
      <c r="P37" s="474"/>
      <c r="Q37" s="282"/>
      <c r="R37" s="197"/>
      <c r="S37" s="196"/>
      <c r="T37" s="197"/>
      <c r="U37" s="196"/>
      <c r="V37" s="197"/>
      <c r="W37" s="200" t="s">
        <v>709</v>
      </c>
      <c r="X37" s="201" t="s">
        <v>545</v>
      </c>
      <c r="Y37" s="13"/>
      <c r="Z37" s="13"/>
      <c r="AA37" s="13"/>
      <c r="AB37" s="13"/>
      <c r="AC37" s="13"/>
      <c r="AD37" s="13"/>
      <c r="AE37" s="13"/>
      <c r="AF37" s="13"/>
      <c r="AG37" s="13"/>
      <c r="AH37"/>
      <c r="AI37" s="13"/>
    </row>
    <row r="38" spans="1:35" s="13" customFormat="1" ht="36.75" customHeight="1" thickTop="1" x14ac:dyDescent="0.25">
      <c r="A38" s="380" t="s">
        <v>56</v>
      </c>
      <c r="B38" s="401" t="s">
        <v>740</v>
      </c>
      <c r="C38" s="243" t="s">
        <v>741</v>
      </c>
      <c r="D38" s="328" t="s">
        <v>21</v>
      </c>
      <c r="E38" s="204" t="s">
        <v>622</v>
      </c>
      <c r="F38" s="188" t="s">
        <v>18</v>
      </c>
      <c r="G38" s="188" t="s">
        <v>671</v>
      </c>
      <c r="H38" s="188" t="s">
        <v>31</v>
      </c>
      <c r="I38" s="326" t="s">
        <v>602</v>
      </c>
      <c r="J38" s="313" t="s">
        <v>31</v>
      </c>
      <c r="K38" s="344" t="s">
        <v>630</v>
      </c>
      <c r="L38" s="345" t="s">
        <v>23</v>
      </c>
      <c r="M38" s="104"/>
      <c r="N38" s="190"/>
      <c r="O38" s="416" t="s">
        <v>56</v>
      </c>
      <c r="P38" s="402" t="s">
        <v>740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5" s="13" customFormat="1" ht="41.25" customHeight="1" thickBot="1" x14ac:dyDescent="0.3">
      <c r="A39" s="380"/>
      <c r="B39" s="401"/>
      <c r="C39" s="196"/>
      <c r="D39" s="182"/>
      <c r="E39" s="195" t="s">
        <v>425</v>
      </c>
      <c r="F39" s="195" t="s">
        <v>155</v>
      </c>
      <c r="G39" s="196"/>
      <c r="H39" s="196"/>
      <c r="I39" s="195" t="s">
        <v>312</v>
      </c>
      <c r="J39" s="195" t="s">
        <v>18</v>
      </c>
      <c r="K39" s="196"/>
      <c r="L39" s="182"/>
      <c r="M39" s="246"/>
      <c r="N39" s="277"/>
      <c r="O39" s="416"/>
      <c r="P39" s="402"/>
      <c r="Q39" s="129"/>
      <c r="R39" s="12"/>
      <c r="S39" s="11"/>
      <c r="T39" s="12"/>
      <c r="U39" s="11"/>
      <c r="V39" s="12"/>
      <c r="W39" s="196"/>
      <c r="X39" s="234"/>
      <c r="AH39"/>
    </row>
    <row r="40" spans="1:35" s="13" customFormat="1" ht="40.5" customHeight="1" thickTop="1" x14ac:dyDescent="0.25">
      <c r="A40" s="212" t="s">
        <v>64</v>
      </c>
      <c r="B40" s="187" t="s">
        <v>742</v>
      </c>
      <c r="C40" s="239" t="s">
        <v>103</v>
      </c>
      <c r="D40" s="240" t="s">
        <v>31</v>
      </c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742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5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5" ht="24.95" customHeight="1" thickBot="1" x14ac:dyDescent="0.3">
      <c r="A42" s="418" t="s">
        <v>3</v>
      </c>
      <c r="B42" s="419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18" t="s">
        <v>3</v>
      </c>
      <c r="P42" s="420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5" s="13" customFormat="1" ht="44.25" customHeight="1" thickTop="1" x14ac:dyDescent="0.25">
      <c r="A43" s="380" t="s">
        <v>15</v>
      </c>
      <c r="B43" s="401" t="s">
        <v>743</v>
      </c>
      <c r="C43" s="181"/>
      <c r="D43" s="11"/>
      <c r="E43" s="190"/>
      <c r="F43" s="104"/>
      <c r="G43" s="192"/>
      <c r="H43" s="192"/>
      <c r="I43" s="190"/>
      <c r="J43" s="190"/>
      <c r="K43" s="181"/>
      <c r="L43" s="182"/>
      <c r="M43" s="182"/>
      <c r="N43" s="148"/>
      <c r="O43" s="416" t="s">
        <v>15</v>
      </c>
      <c r="P43" s="402" t="s">
        <v>743</v>
      </c>
      <c r="Q43" s="290"/>
      <c r="R43" s="185"/>
      <c r="S43" s="104"/>
      <c r="T43" s="105"/>
      <c r="U43" s="104"/>
      <c r="V43" s="105"/>
      <c r="W43" s="181"/>
      <c r="X43" s="268"/>
    </row>
    <row r="44" spans="1:35" s="13" customFormat="1" ht="40.5" customHeight="1" thickBot="1" x14ac:dyDescent="0.3">
      <c r="A44" s="380"/>
      <c r="B44" s="401"/>
      <c r="C44" s="104"/>
      <c r="D44" s="196"/>
      <c r="E44" s="195" t="s">
        <v>640</v>
      </c>
      <c r="F44" s="195" t="s">
        <v>18</v>
      </c>
      <c r="G44" s="196"/>
      <c r="H44" s="197"/>
      <c r="I44" s="371" t="s">
        <v>744</v>
      </c>
      <c r="J44" s="370" t="s">
        <v>21</v>
      </c>
      <c r="K44" s="11"/>
      <c r="L44" s="12"/>
      <c r="M44" s="11"/>
      <c r="N44" s="103"/>
      <c r="O44" s="416"/>
      <c r="P44" s="402"/>
      <c r="Q44" s="200" t="s">
        <v>745</v>
      </c>
      <c r="R44" s="233" t="s">
        <v>23</v>
      </c>
      <c r="S44" s="11"/>
      <c r="T44" s="12"/>
      <c r="U44" s="11"/>
      <c r="V44" s="12"/>
      <c r="W44" s="196"/>
      <c r="X44" s="251"/>
      <c r="Y44" s="332"/>
    </row>
    <row r="45" spans="1:35" s="13" customFormat="1" ht="46.5" customHeight="1" thickTop="1" x14ac:dyDescent="0.25">
      <c r="A45" s="408" t="s">
        <v>24</v>
      </c>
      <c r="B45" s="410" t="s">
        <v>746</v>
      </c>
      <c r="C45" s="311" t="s">
        <v>608</v>
      </c>
      <c r="D45" s="336" t="s">
        <v>21</v>
      </c>
      <c r="E45" s="188" t="s">
        <v>688</v>
      </c>
      <c r="F45" s="350" t="s">
        <v>155</v>
      </c>
      <c r="G45" s="190"/>
      <c r="H45" s="191"/>
      <c r="I45" s="324" t="s">
        <v>747</v>
      </c>
      <c r="J45" s="327" t="s">
        <v>31</v>
      </c>
      <c r="K45" s="188" t="s">
        <v>748</v>
      </c>
      <c r="L45" s="189" t="s">
        <v>31</v>
      </c>
      <c r="M45" s="190"/>
      <c r="N45" s="253"/>
      <c r="O45" s="412" t="s">
        <v>24</v>
      </c>
      <c r="P45" s="473" t="s">
        <v>746</v>
      </c>
      <c r="Q45" s="292"/>
      <c r="R45" s="191"/>
      <c r="S45" s="192"/>
      <c r="T45" s="193"/>
      <c r="U45" s="215"/>
      <c r="V45" s="215"/>
      <c r="W45" s="215"/>
      <c r="X45" s="250"/>
    </row>
    <row r="46" spans="1:35" s="13" customFormat="1" ht="46.5" customHeight="1" thickBot="1" x14ac:dyDescent="0.3">
      <c r="A46" s="409"/>
      <c r="B46" s="411"/>
      <c r="C46" s="196"/>
      <c r="D46" s="196"/>
      <c r="E46" s="195" t="s">
        <v>277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13"/>
      <c r="P46" s="474"/>
      <c r="Q46" s="196"/>
      <c r="R46" s="196"/>
      <c r="S46" s="196"/>
      <c r="T46" s="197"/>
      <c r="U46" s="200" t="s">
        <v>722</v>
      </c>
      <c r="V46" s="233" t="s">
        <v>23</v>
      </c>
      <c r="W46" s="200" t="s">
        <v>609</v>
      </c>
      <c r="X46" s="233" t="s">
        <v>23</v>
      </c>
      <c r="Y46" s="332"/>
    </row>
    <row r="47" spans="1:35" s="13" customFormat="1" ht="41.25" customHeight="1" thickTop="1" thickBot="1" x14ac:dyDescent="0.3">
      <c r="A47" s="380" t="s">
        <v>34</v>
      </c>
      <c r="B47" s="401" t="s">
        <v>749</v>
      </c>
      <c r="C47" s="307" t="s">
        <v>750</v>
      </c>
      <c r="D47" s="308" t="s">
        <v>155</v>
      </c>
      <c r="E47" s="192"/>
      <c r="F47" s="105"/>
      <c r="G47" s="338" t="s">
        <v>751</v>
      </c>
      <c r="H47" s="305" t="s">
        <v>18</v>
      </c>
      <c r="I47" s="181"/>
      <c r="J47" s="190"/>
      <c r="K47" s="351" t="s">
        <v>438</v>
      </c>
      <c r="L47" s="177" t="s">
        <v>18</v>
      </c>
      <c r="M47" s="181"/>
      <c r="N47" s="148"/>
      <c r="O47" s="416" t="s">
        <v>34</v>
      </c>
      <c r="P47" s="402" t="s">
        <v>749</v>
      </c>
      <c r="Q47" s="106"/>
      <c r="R47" s="182"/>
      <c r="S47" s="181"/>
      <c r="T47" s="182"/>
      <c r="U47" s="181"/>
      <c r="V47" s="249"/>
      <c r="W47" s="230"/>
      <c r="X47" s="271"/>
    </row>
    <row r="48" spans="1:35" s="13" customFormat="1" ht="43.5" customHeight="1" thickTop="1" thickBot="1" x14ac:dyDescent="0.3">
      <c r="A48" s="380"/>
      <c r="B48" s="401"/>
      <c r="C48" s="342" t="s">
        <v>401</v>
      </c>
      <c r="D48" s="342" t="s">
        <v>21</v>
      </c>
      <c r="E48" s="196"/>
      <c r="F48" s="197"/>
      <c r="G48" s="196"/>
      <c r="H48" s="196"/>
      <c r="I48" s="177" t="s">
        <v>439</v>
      </c>
      <c r="J48" s="178" t="s">
        <v>31</v>
      </c>
      <c r="K48" s="196"/>
      <c r="L48" s="197"/>
      <c r="M48" s="196"/>
      <c r="N48" s="103"/>
      <c r="O48" s="416"/>
      <c r="P48" s="402"/>
      <c r="Q48" s="200" t="s">
        <v>752</v>
      </c>
      <c r="R48" s="233" t="s">
        <v>23</v>
      </c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408" t="s">
        <v>45</v>
      </c>
      <c r="B49" s="410" t="s">
        <v>753</v>
      </c>
      <c r="C49" s="190"/>
      <c r="D49" s="192"/>
      <c r="E49" s="190"/>
      <c r="F49" s="105"/>
      <c r="G49" s="326" t="s">
        <v>217</v>
      </c>
      <c r="H49" s="189" t="s">
        <v>31</v>
      </c>
      <c r="I49" s="188" t="s">
        <v>86</v>
      </c>
      <c r="J49" s="189" t="s">
        <v>31</v>
      </c>
      <c r="K49" s="190"/>
      <c r="L49" s="191"/>
      <c r="M49" s="190"/>
      <c r="N49" s="191"/>
      <c r="O49" s="412" t="s">
        <v>45</v>
      </c>
      <c r="P49" s="473" t="s">
        <v>753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09"/>
      <c r="B50" s="411"/>
      <c r="C50" s="320" t="s">
        <v>754</v>
      </c>
      <c r="D50" s="320" t="s">
        <v>18</v>
      </c>
      <c r="E50" s="196"/>
      <c r="F50" s="196"/>
      <c r="G50" s="195" t="s">
        <v>409</v>
      </c>
      <c r="H50" s="177" t="s">
        <v>155</v>
      </c>
      <c r="I50" s="11"/>
      <c r="J50" s="196"/>
      <c r="K50" s="177" t="s">
        <v>692</v>
      </c>
      <c r="L50" s="178" t="s">
        <v>18</v>
      </c>
      <c r="M50" s="11"/>
      <c r="N50" s="251"/>
      <c r="O50" s="413"/>
      <c r="P50" s="474"/>
      <c r="Q50" s="200" t="s">
        <v>755</v>
      </c>
      <c r="R50" s="233" t="s">
        <v>545</v>
      </c>
      <c r="S50" s="196"/>
      <c r="T50" s="197"/>
      <c r="U50" s="196"/>
      <c r="V50" s="251"/>
      <c r="W50" s="200" t="s">
        <v>756</v>
      </c>
      <c r="X50" s="233" t="s">
        <v>23</v>
      </c>
    </row>
    <row r="51" spans="1:24" s="13" customFormat="1" ht="40.5" customHeight="1" thickTop="1" x14ac:dyDescent="0.25">
      <c r="A51" s="408" t="s">
        <v>56</v>
      </c>
      <c r="B51" s="401" t="s">
        <v>757</v>
      </c>
      <c r="C51" s="305" t="s">
        <v>758</v>
      </c>
      <c r="D51" s="305" t="s">
        <v>21</v>
      </c>
      <c r="E51" s="322" t="s">
        <v>616</v>
      </c>
      <c r="F51" s="357" t="s">
        <v>155</v>
      </c>
      <c r="G51" s="181"/>
      <c r="H51" s="190"/>
      <c r="I51" s="190"/>
      <c r="J51" s="11"/>
      <c r="K51" s="190"/>
      <c r="L51" s="191"/>
      <c r="M51" s="190"/>
      <c r="N51" s="280"/>
      <c r="O51" s="412" t="s">
        <v>56</v>
      </c>
      <c r="P51" s="402" t="s">
        <v>757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09"/>
      <c r="B52" s="401"/>
      <c r="C52" s="181"/>
      <c r="D52" s="11"/>
      <c r="E52" s="196"/>
      <c r="F52" s="196"/>
      <c r="G52" s="318" t="s">
        <v>759</v>
      </c>
      <c r="H52" s="32" t="s">
        <v>18</v>
      </c>
      <c r="I52" s="177" t="s">
        <v>695</v>
      </c>
      <c r="J52" s="178" t="s">
        <v>31</v>
      </c>
      <c r="K52" s="318" t="s">
        <v>760</v>
      </c>
      <c r="L52" s="32" t="s">
        <v>21</v>
      </c>
      <c r="M52" s="196"/>
      <c r="N52" s="251"/>
      <c r="O52" s="413"/>
      <c r="P52" s="402"/>
      <c r="Q52" s="200" t="s">
        <v>667</v>
      </c>
      <c r="R52" s="233" t="s">
        <v>23</v>
      </c>
      <c r="S52" s="196"/>
      <c r="T52" s="197"/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761</v>
      </c>
      <c r="C53" s="239" t="s">
        <v>103</v>
      </c>
      <c r="D53" s="240" t="s">
        <v>31</v>
      </c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761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360" t="s">
        <v>248</v>
      </c>
      <c r="C54" s="104"/>
      <c r="D54" s="105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15.75" thickTop="1" x14ac:dyDescent="0.25"/>
  </sheetData>
  <mergeCells count="91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49:A50"/>
    <mergeCell ref="B49:B50"/>
    <mergeCell ref="O49:O50"/>
    <mergeCell ref="P49:P50"/>
    <mergeCell ref="A51:A52"/>
    <mergeCell ref="B51:B52"/>
    <mergeCell ref="O51:O52"/>
    <mergeCell ref="P51:P52"/>
  </mergeCells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topLeftCell="A3"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475" t="s">
        <v>762</v>
      </c>
      <c r="C2" s="475"/>
      <c r="D2" s="475"/>
      <c r="E2" s="475"/>
      <c r="F2" s="475"/>
      <c r="G2" s="475"/>
      <c r="H2" s="475"/>
    </row>
    <row r="3" spans="1:8" x14ac:dyDescent="0.25">
      <c r="A3">
        <v>1</v>
      </c>
      <c r="B3" s="77" t="s">
        <v>763</v>
      </c>
      <c r="C3" s="77" t="s">
        <v>764</v>
      </c>
      <c r="D3" s="81"/>
      <c r="E3" s="80" t="s">
        <v>765</v>
      </c>
      <c r="F3" s="77"/>
      <c r="G3" s="77" t="s">
        <v>766</v>
      </c>
      <c r="H3" s="77" t="s">
        <v>767</v>
      </c>
    </row>
    <row r="4" spans="1:8" x14ac:dyDescent="0.25">
      <c r="A4">
        <v>2</v>
      </c>
      <c r="B4" s="77" t="s">
        <v>768</v>
      </c>
      <c r="C4" s="77" t="s">
        <v>769</v>
      </c>
      <c r="D4" s="81"/>
      <c r="E4" s="80" t="s">
        <v>765</v>
      </c>
      <c r="F4" s="77"/>
      <c r="G4" s="77" t="s">
        <v>770</v>
      </c>
      <c r="H4" s="77" t="s">
        <v>767</v>
      </c>
    </row>
    <row r="5" spans="1:8" x14ac:dyDescent="0.25">
      <c r="A5">
        <v>3</v>
      </c>
      <c r="B5" s="79" t="s">
        <v>771</v>
      </c>
      <c r="C5" s="79" t="s">
        <v>772</v>
      </c>
      <c r="D5" s="81"/>
      <c r="E5" s="79" t="s">
        <v>767</v>
      </c>
      <c r="F5" s="77"/>
      <c r="G5" s="77" t="s">
        <v>773</v>
      </c>
      <c r="H5" s="77" t="s">
        <v>767</v>
      </c>
    </row>
    <row r="6" spans="1:8" x14ac:dyDescent="0.25">
      <c r="A6">
        <v>4</v>
      </c>
      <c r="B6" s="79" t="s">
        <v>774</v>
      </c>
      <c r="C6" s="79" t="s">
        <v>775</v>
      </c>
      <c r="D6" s="81"/>
      <c r="E6" s="79" t="s">
        <v>767</v>
      </c>
      <c r="F6" s="77"/>
      <c r="G6" s="77" t="s">
        <v>776</v>
      </c>
      <c r="H6" s="77" t="s">
        <v>767</v>
      </c>
    </row>
    <row r="7" spans="1:8" x14ac:dyDescent="0.25">
      <c r="A7">
        <v>5</v>
      </c>
      <c r="B7" s="77" t="s">
        <v>777</v>
      </c>
      <c r="C7" s="77"/>
      <c r="D7" s="81"/>
      <c r="E7" s="80" t="s">
        <v>765</v>
      </c>
      <c r="F7" s="77" t="s">
        <v>778</v>
      </c>
      <c r="G7" s="77" t="s">
        <v>779</v>
      </c>
      <c r="H7" s="77" t="s">
        <v>767</v>
      </c>
    </row>
    <row r="8" spans="1:8" x14ac:dyDescent="0.25">
      <c r="A8">
        <v>6</v>
      </c>
      <c r="B8" s="78" t="s">
        <v>780</v>
      </c>
      <c r="C8" s="78"/>
      <c r="D8" s="81"/>
      <c r="E8" s="78"/>
      <c r="F8" s="78" t="s">
        <v>781</v>
      </c>
      <c r="G8" s="77" t="s">
        <v>782</v>
      </c>
      <c r="H8" s="77" t="s">
        <v>767</v>
      </c>
    </row>
    <row r="9" spans="1:8" x14ac:dyDescent="0.25">
      <c r="A9">
        <v>7</v>
      </c>
      <c r="B9" s="77" t="s">
        <v>783</v>
      </c>
      <c r="C9" s="77"/>
      <c r="D9" s="81"/>
      <c r="E9" s="80" t="s">
        <v>765</v>
      </c>
      <c r="F9" s="77" t="s">
        <v>784</v>
      </c>
      <c r="G9" s="77" t="s">
        <v>785</v>
      </c>
      <c r="H9" s="77" t="s">
        <v>767</v>
      </c>
    </row>
    <row r="10" spans="1:8" x14ac:dyDescent="0.25">
      <c r="A10">
        <v>8</v>
      </c>
      <c r="B10" s="79" t="s">
        <v>786</v>
      </c>
      <c r="C10" s="79"/>
      <c r="D10" s="81"/>
      <c r="E10" s="79" t="s">
        <v>767</v>
      </c>
      <c r="F10" s="77" t="s">
        <v>787</v>
      </c>
      <c r="G10" s="77" t="s">
        <v>788</v>
      </c>
      <c r="H10" s="77" t="s">
        <v>767</v>
      </c>
    </row>
    <row r="11" spans="1:8" x14ac:dyDescent="0.25">
      <c r="A11">
        <v>9</v>
      </c>
      <c r="B11" s="79" t="s">
        <v>789</v>
      </c>
      <c r="C11" s="79"/>
      <c r="D11" s="81"/>
      <c r="E11" s="79" t="s">
        <v>767</v>
      </c>
      <c r="F11" s="77" t="s">
        <v>790</v>
      </c>
      <c r="G11" s="77" t="s">
        <v>791</v>
      </c>
      <c r="H11" s="78" t="s">
        <v>781</v>
      </c>
    </row>
    <row r="12" spans="1:8" x14ac:dyDescent="0.25">
      <c r="A12">
        <v>10</v>
      </c>
      <c r="B12" s="79" t="s">
        <v>792</v>
      </c>
      <c r="C12" s="79"/>
      <c r="D12" s="81"/>
      <c r="E12" s="79" t="s">
        <v>767</v>
      </c>
      <c r="F12" s="77"/>
      <c r="G12" s="77" t="s">
        <v>793</v>
      </c>
      <c r="H12" s="77" t="s">
        <v>767</v>
      </c>
    </row>
    <row r="13" spans="1:8" x14ac:dyDescent="0.25">
      <c r="A13">
        <v>11</v>
      </c>
      <c r="B13" s="77" t="s">
        <v>794</v>
      </c>
      <c r="C13" s="77"/>
      <c r="D13" s="81" t="s">
        <v>795</v>
      </c>
      <c r="E13" s="80" t="s">
        <v>765</v>
      </c>
      <c r="F13" s="77"/>
      <c r="G13" s="77" t="s">
        <v>796</v>
      </c>
      <c r="H13" s="77" t="s">
        <v>767</v>
      </c>
    </row>
    <row r="14" spans="1:8" x14ac:dyDescent="0.25">
      <c r="A14">
        <v>12</v>
      </c>
      <c r="B14" s="79" t="s">
        <v>797</v>
      </c>
      <c r="C14" s="79"/>
      <c r="D14" s="81"/>
      <c r="E14" s="79" t="s">
        <v>767</v>
      </c>
      <c r="F14" s="77" t="s">
        <v>798</v>
      </c>
      <c r="G14" s="77" t="s">
        <v>799</v>
      </c>
      <c r="H14" s="77" t="s">
        <v>767</v>
      </c>
    </row>
    <row r="15" spans="1:8" x14ac:dyDescent="0.25">
      <c r="A15">
        <v>13</v>
      </c>
      <c r="B15" s="78" t="s">
        <v>800</v>
      </c>
      <c r="C15" s="78"/>
      <c r="D15" s="81"/>
      <c r="E15" s="78"/>
      <c r="F15" s="78" t="s">
        <v>781</v>
      </c>
      <c r="G15" s="77" t="s">
        <v>801</v>
      </c>
      <c r="H15" s="77" t="s">
        <v>767</v>
      </c>
    </row>
    <row r="16" spans="1:8" x14ac:dyDescent="0.25">
      <c r="A16">
        <v>14</v>
      </c>
      <c r="B16" s="77" t="s">
        <v>802</v>
      </c>
      <c r="C16" s="77"/>
      <c r="D16" s="81"/>
      <c r="E16" s="80" t="s">
        <v>765</v>
      </c>
      <c r="F16" s="77"/>
      <c r="G16" s="77"/>
      <c r="H16" s="77"/>
    </row>
    <row r="17" spans="1:8" x14ac:dyDescent="0.25">
      <c r="A17">
        <v>15</v>
      </c>
      <c r="B17" s="79" t="s">
        <v>803</v>
      </c>
      <c r="C17" s="79"/>
      <c r="D17" s="81"/>
      <c r="E17" s="79" t="s">
        <v>767</v>
      </c>
      <c r="F17" s="77"/>
      <c r="G17" s="77"/>
      <c r="H17" s="77"/>
    </row>
    <row r="18" spans="1:8" x14ac:dyDescent="0.25">
      <c r="A18">
        <v>16</v>
      </c>
      <c r="B18" s="77" t="s">
        <v>804</v>
      </c>
      <c r="C18" s="77"/>
      <c r="D18" s="81" t="s">
        <v>141</v>
      </c>
      <c r="E18" s="80"/>
      <c r="F18" s="77"/>
      <c r="G18" s="77"/>
      <c r="H18" s="77"/>
    </row>
    <row r="19" spans="1:8" x14ac:dyDescent="0.25">
      <c r="A19">
        <v>17</v>
      </c>
      <c r="B19" s="79" t="s">
        <v>805</v>
      </c>
      <c r="C19" s="79"/>
      <c r="D19" s="81"/>
      <c r="E19" s="79" t="s">
        <v>767</v>
      </c>
      <c r="F19" s="77"/>
      <c r="G19" s="77"/>
      <c r="H19" s="77"/>
    </row>
    <row r="20" spans="1:8" x14ac:dyDescent="0.25">
      <c r="A20">
        <v>18</v>
      </c>
      <c r="B20" s="77" t="s">
        <v>806</v>
      </c>
      <c r="C20" s="77"/>
      <c r="D20" s="81" t="s">
        <v>141</v>
      </c>
      <c r="E20" s="80" t="s">
        <v>765</v>
      </c>
      <c r="F20" s="77"/>
      <c r="G20" s="77"/>
      <c r="H20" s="77"/>
    </row>
    <row r="21" spans="1:8" x14ac:dyDescent="0.25">
      <c r="A21">
        <v>19</v>
      </c>
      <c r="B21" s="77" t="s">
        <v>807</v>
      </c>
      <c r="C21" s="77"/>
      <c r="D21" s="81" t="s">
        <v>141</v>
      </c>
      <c r="E21" s="80" t="s">
        <v>765</v>
      </c>
      <c r="F21" s="77"/>
      <c r="G21" s="77"/>
      <c r="H21" s="77"/>
    </row>
    <row r="22" spans="1:8" x14ac:dyDescent="0.25">
      <c r="A22">
        <v>20</v>
      </c>
      <c r="B22" s="78" t="s">
        <v>808</v>
      </c>
      <c r="C22" s="78"/>
      <c r="D22" s="81"/>
      <c r="E22" s="78"/>
      <c r="F22" s="78" t="s">
        <v>781</v>
      </c>
      <c r="G22" s="77"/>
      <c r="H22" s="77"/>
    </row>
    <row r="23" spans="1:8" x14ac:dyDescent="0.2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59" zoomScale="106" zoomScaleNormal="106" workbookViewId="0">
      <selection activeCell="E97" sqref="E97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76" t="s">
        <v>809</v>
      </c>
      <c r="C2" s="476"/>
      <c r="D2" s="476"/>
      <c r="E2" s="476"/>
      <c r="F2" s="476"/>
      <c r="G2" s="476"/>
    </row>
    <row r="3" spans="2:7" ht="36.75" customHeight="1" x14ac:dyDescent="0.25">
      <c r="B3" s="84" t="s">
        <v>810</v>
      </c>
      <c r="C3" s="84" t="s">
        <v>811</v>
      </c>
      <c r="D3" s="84" t="s">
        <v>812</v>
      </c>
      <c r="E3" s="84" t="s">
        <v>813</v>
      </c>
      <c r="F3" s="84" t="s">
        <v>814</v>
      </c>
      <c r="G3" s="84" t="s">
        <v>454</v>
      </c>
    </row>
    <row r="4" spans="2:7" ht="26.25" customHeight="1" x14ac:dyDescent="0.25">
      <c r="B4" s="83" t="s">
        <v>815</v>
      </c>
      <c r="C4" s="77" t="s">
        <v>816</v>
      </c>
      <c r="D4" s="77"/>
      <c r="E4" s="77" t="s">
        <v>817</v>
      </c>
      <c r="F4" s="77"/>
      <c r="G4" s="77"/>
    </row>
    <row r="5" spans="2:7" ht="64.5" customHeight="1" x14ac:dyDescent="0.25">
      <c r="B5" s="83" t="s">
        <v>818</v>
      </c>
      <c r="C5" s="88" t="s">
        <v>819</v>
      </c>
      <c r="D5" s="88" t="s">
        <v>820</v>
      </c>
      <c r="E5" s="77"/>
      <c r="F5" s="77" t="s">
        <v>821</v>
      </c>
      <c r="G5" s="77"/>
    </row>
    <row r="6" spans="2:7" ht="26.25" customHeight="1" x14ac:dyDescent="0.25">
      <c r="B6" s="83" t="s">
        <v>822</v>
      </c>
      <c r="C6" s="77" t="s">
        <v>823</v>
      </c>
      <c r="D6" s="77"/>
      <c r="E6" s="77"/>
      <c r="F6" s="77" t="s">
        <v>824</v>
      </c>
      <c r="G6" s="77"/>
    </row>
    <row r="7" spans="2:7" ht="26.25" customHeight="1" x14ac:dyDescent="0.25">
      <c r="B7" s="83" t="s">
        <v>825</v>
      </c>
      <c r="C7" s="77"/>
      <c r="D7" s="77" t="s">
        <v>826</v>
      </c>
      <c r="E7" s="77"/>
      <c r="F7" s="77" t="s">
        <v>827</v>
      </c>
      <c r="G7" s="77"/>
    </row>
    <row r="8" spans="2:7" ht="26.25" customHeight="1" x14ac:dyDescent="0.25">
      <c r="B8" s="83" t="s">
        <v>828</v>
      </c>
      <c r="C8" s="77" t="s">
        <v>829</v>
      </c>
      <c r="D8" s="77"/>
      <c r="E8" s="77"/>
      <c r="F8" s="77"/>
      <c r="G8" s="77"/>
    </row>
    <row r="9" spans="2:7" ht="27.75" customHeight="1" x14ac:dyDescent="0.4">
      <c r="B9" s="476" t="s">
        <v>830</v>
      </c>
      <c r="C9" s="476"/>
      <c r="D9" s="476"/>
      <c r="E9" s="476"/>
      <c r="F9" s="476"/>
      <c r="G9" s="476"/>
    </row>
    <row r="10" spans="2:7" ht="22.5" customHeight="1" x14ac:dyDescent="0.25">
      <c r="B10" s="84" t="s">
        <v>810</v>
      </c>
      <c r="C10" s="84" t="s">
        <v>831</v>
      </c>
      <c r="D10" s="84" t="s">
        <v>812</v>
      </c>
      <c r="E10" s="84" t="s">
        <v>813</v>
      </c>
      <c r="F10" s="84" t="s">
        <v>814</v>
      </c>
      <c r="G10" s="84" t="s">
        <v>454</v>
      </c>
    </row>
    <row r="11" spans="2:7" ht="27" customHeight="1" x14ac:dyDescent="0.25">
      <c r="B11" s="83" t="s">
        <v>815</v>
      </c>
      <c r="C11" s="88" t="s">
        <v>832</v>
      </c>
      <c r="D11" s="77"/>
      <c r="E11" s="77"/>
      <c r="F11" s="77" t="s">
        <v>833</v>
      </c>
      <c r="G11" s="77"/>
    </row>
    <row r="12" spans="2:7" ht="52.5" customHeight="1" x14ac:dyDescent="0.25">
      <c r="B12" s="83" t="s">
        <v>818</v>
      </c>
      <c r="C12" s="77" t="s">
        <v>834</v>
      </c>
      <c r="D12" s="88" t="s">
        <v>835</v>
      </c>
      <c r="E12" s="77"/>
      <c r="F12" s="77"/>
      <c r="G12" s="77"/>
    </row>
    <row r="13" spans="2:7" ht="26.25" customHeight="1" x14ac:dyDescent="0.25">
      <c r="B13" s="83" t="s">
        <v>822</v>
      </c>
      <c r="C13" s="77"/>
      <c r="D13" s="77"/>
      <c r="E13" s="77"/>
      <c r="F13" s="77"/>
      <c r="G13" s="77"/>
    </row>
    <row r="14" spans="2:7" ht="43.5" customHeight="1" x14ac:dyDescent="0.25">
      <c r="B14" s="83" t="s">
        <v>825</v>
      </c>
      <c r="C14" s="77"/>
      <c r="D14" s="88" t="s">
        <v>836</v>
      </c>
      <c r="E14" s="77"/>
      <c r="F14" s="77"/>
      <c r="G14" s="77"/>
    </row>
    <row r="15" spans="2:7" ht="26.25" customHeight="1" x14ac:dyDescent="0.25">
      <c r="B15" s="83" t="s">
        <v>828</v>
      </c>
      <c r="C15" s="77"/>
      <c r="D15" s="77" t="s">
        <v>837</v>
      </c>
      <c r="E15" s="77"/>
      <c r="F15" s="77"/>
      <c r="G15" s="77"/>
    </row>
    <row r="16" spans="2:7" ht="30" x14ac:dyDescent="0.4">
      <c r="B16" s="476" t="s">
        <v>838</v>
      </c>
      <c r="C16" s="476"/>
      <c r="D16" s="476"/>
      <c r="E16" s="476"/>
      <c r="F16" s="476"/>
      <c r="G16" s="476"/>
    </row>
    <row r="17" spans="2:7" x14ac:dyDescent="0.25">
      <c r="B17" s="84" t="s">
        <v>810</v>
      </c>
      <c r="C17" s="84" t="s">
        <v>831</v>
      </c>
      <c r="D17" s="84" t="s">
        <v>812</v>
      </c>
      <c r="E17" s="84" t="s">
        <v>813</v>
      </c>
      <c r="F17" s="84" t="s">
        <v>814</v>
      </c>
      <c r="G17" s="84" t="s">
        <v>454</v>
      </c>
    </row>
    <row r="18" spans="2:7" x14ac:dyDescent="0.25">
      <c r="B18" s="83" t="s">
        <v>815</v>
      </c>
      <c r="C18" s="88" t="s">
        <v>839</v>
      </c>
      <c r="D18" s="77"/>
      <c r="E18" s="77"/>
      <c r="F18" s="77"/>
      <c r="G18" s="77"/>
    </row>
    <row r="19" spans="2:7" x14ac:dyDescent="0.25">
      <c r="B19" s="83" t="s">
        <v>818</v>
      </c>
      <c r="C19" s="77"/>
      <c r="D19" s="88"/>
      <c r="E19" s="77"/>
      <c r="F19" s="77"/>
      <c r="G19" s="77"/>
    </row>
    <row r="20" spans="2:7" x14ac:dyDescent="0.25">
      <c r="B20" s="83" t="s">
        <v>822</v>
      </c>
      <c r="C20" s="77"/>
      <c r="D20" s="77"/>
      <c r="E20" s="77"/>
      <c r="F20" s="77"/>
      <c r="G20" s="77"/>
    </row>
    <row r="21" spans="2:7" x14ac:dyDescent="0.25">
      <c r="B21" s="83" t="s">
        <v>825</v>
      </c>
      <c r="C21" s="77"/>
      <c r="D21" s="88"/>
      <c r="E21" s="77"/>
      <c r="F21" s="77"/>
      <c r="G21" s="77"/>
    </row>
    <row r="22" spans="2:7" x14ac:dyDescent="0.25">
      <c r="B22" s="83" t="s">
        <v>828</v>
      </c>
      <c r="C22" s="77"/>
      <c r="D22" s="77"/>
      <c r="E22" s="77"/>
      <c r="F22" s="77"/>
      <c r="G22" s="77"/>
    </row>
    <row r="23" spans="2:7" ht="30" x14ac:dyDescent="0.4">
      <c r="B23" s="476" t="s">
        <v>840</v>
      </c>
      <c r="C23" s="476"/>
      <c r="D23" s="476"/>
      <c r="E23" s="476"/>
      <c r="F23" s="476"/>
      <c r="G23" s="476"/>
    </row>
    <row r="24" spans="2:7" ht="23.25" customHeight="1" x14ac:dyDescent="0.25">
      <c r="B24" s="84" t="s">
        <v>810</v>
      </c>
      <c r="C24" s="84" t="s">
        <v>831</v>
      </c>
      <c r="D24" s="84" t="s">
        <v>812</v>
      </c>
      <c r="E24" s="84" t="s">
        <v>813</v>
      </c>
      <c r="F24" s="84" t="s">
        <v>814</v>
      </c>
      <c r="G24" s="84" t="s">
        <v>454</v>
      </c>
    </row>
    <row r="25" spans="2:7" ht="24" customHeight="1" x14ac:dyDescent="0.25">
      <c r="B25" s="83" t="s">
        <v>815</v>
      </c>
      <c r="C25" s="88" t="s">
        <v>841</v>
      </c>
      <c r="D25" s="77"/>
      <c r="E25" s="77"/>
      <c r="F25" s="77"/>
      <c r="G25" s="77"/>
    </row>
    <row r="26" spans="2:7" ht="30" customHeight="1" x14ac:dyDescent="0.25">
      <c r="B26" s="83" t="s">
        <v>818</v>
      </c>
      <c r="C26" s="88" t="s">
        <v>842</v>
      </c>
      <c r="D26" s="88" t="s">
        <v>843</v>
      </c>
      <c r="E26" s="77"/>
      <c r="F26" s="77"/>
      <c r="G26" s="77"/>
    </row>
    <row r="27" spans="2:7" ht="24" customHeight="1" x14ac:dyDescent="0.25">
      <c r="B27" s="83" t="s">
        <v>822</v>
      </c>
      <c r="C27" s="77"/>
      <c r="D27" s="77"/>
      <c r="E27" s="77"/>
      <c r="F27" s="77"/>
      <c r="G27" s="77"/>
    </row>
    <row r="28" spans="2:7" ht="24" customHeight="1" x14ac:dyDescent="0.25">
      <c r="B28" s="83" t="s">
        <v>825</v>
      </c>
      <c r="C28" s="77"/>
      <c r="D28" s="88" t="s">
        <v>844</v>
      </c>
      <c r="E28" s="77"/>
      <c r="F28" s="77" t="s">
        <v>845</v>
      </c>
      <c r="G28" s="77"/>
    </row>
    <row r="29" spans="2:7" ht="24" customHeight="1" x14ac:dyDescent="0.25">
      <c r="B29" s="83" t="s">
        <v>828</v>
      </c>
      <c r="C29" s="77"/>
      <c r="D29" s="77"/>
      <c r="E29" s="77"/>
      <c r="F29" s="77"/>
      <c r="G29" s="77"/>
    </row>
    <row r="30" spans="2:7" ht="30" x14ac:dyDescent="0.4">
      <c r="B30" s="476" t="s">
        <v>846</v>
      </c>
      <c r="C30" s="476"/>
      <c r="D30" s="476"/>
      <c r="E30" s="476"/>
      <c r="F30" s="476"/>
      <c r="G30" s="476"/>
    </row>
    <row r="31" spans="2:7" ht="20.25" customHeight="1" x14ac:dyDescent="0.25">
      <c r="B31" s="84" t="s">
        <v>810</v>
      </c>
      <c r="C31" s="84" t="s">
        <v>831</v>
      </c>
      <c r="D31" s="84" t="s">
        <v>812</v>
      </c>
      <c r="E31" s="84" t="s">
        <v>813</v>
      </c>
      <c r="F31" s="84" t="s">
        <v>814</v>
      </c>
      <c r="G31" s="84" t="s">
        <v>454</v>
      </c>
    </row>
    <row r="32" spans="2:7" ht="27" customHeight="1" x14ac:dyDescent="0.25">
      <c r="B32" s="83" t="s">
        <v>815</v>
      </c>
      <c r="C32" s="88"/>
      <c r="D32" s="77"/>
      <c r="E32" s="77" t="s">
        <v>847</v>
      </c>
      <c r="F32" s="77"/>
      <c r="G32" s="77"/>
    </row>
    <row r="33" spans="2:7" ht="27" customHeight="1" x14ac:dyDescent="0.25">
      <c r="B33" s="83" t="s">
        <v>818</v>
      </c>
      <c r="C33" s="88" t="s">
        <v>848</v>
      </c>
      <c r="D33" s="88" t="s">
        <v>849</v>
      </c>
      <c r="E33" s="77"/>
      <c r="F33" s="77"/>
      <c r="G33" s="77"/>
    </row>
    <row r="34" spans="2:7" ht="27" customHeight="1" x14ac:dyDescent="0.25">
      <c r="B34" s="83" t="s">
        <v>822</v>
      </c>
      <c r="C34" s="77" t="s">
        <v>850</v>
      </c>
      <c r="D34" s="77"/>
      <c r="E34" s="77"/>
      <c r="F34" s="77"/>
      <c r="G34" s="77"/>
    </row>
    <row r="35" spans="2:7" ht="41.25" customHeight="1" x14ac:dyDescent="0.25">
      <c r="B35" s="83" t="s">
        <v>825</v>
      </c>
      <c r="C35" s="88" t="s">
        <v>851</v>
      </c>
      <c r="D35" s="88" t="s">
        <v>852</v>
      </c>
      <c r="E35" s="77"/>
      <c r="F35" s="77"/>
      <c r="G35" s="77"/>
    </row>
    <row r="36" spans="2:7" ht="27" customHeight="1" x14ac:dyDescent="0.25">
      <c r="B36" s="83" t="s">
        <v>828</v>
      </c>
      <c r="C36" s="77"/>
      <c r="D36" s="77" t="s">
        <v>853</v>
      </c>
      <c r="E36" s="77" t="s">
        <v>854</v>
      </c>
      <c r="F36" s="77"/>
      <c r="G36" s="77"/>
    </row>
    <row r="37" spans="2:7" ht="30" x14ac:dyDescent="0.4">
      <c r="B37" s="476" t="s">
        <v>855</v>
      </c>
      <c r="C37" s="476"/>
      <c r="D37" s="476"/>
      <c r="E37" s="476"/>
      <c r="F37" s="476"/>
      <c r="G37" s="476"/>
    </row>
    <row r="38" spans="2:7" x14ac:dyDescent="0.25">
      <c r="B38" s="84" t="s">
        <v>810</v>
      </c>
      <c r="C38" s="84" t="s">
        <v>831</v>
      </c>
      <c r="D38" s="84" t="s">
        <v>812</v>
      </c>
      <c r="E38" s="84" t="s">
        <v>813</v>
      </c>
      <c r="F38" s="84" t="s">
        <v>814</v>
      </c>
      <c r="G38" s="84" t="s">
        <v>454</v>
      </c>
    </row>
    <row r="39" spans="2:7" ht="18.75" customHeight="1" x14ac:dyDescent="0.25">
      <c r="B39" s="83" t="s">
        <v>815</v>
      </c>
      <c r="C39" s="88" t="s">
        <v>856</v>
      </c>
      <c r="D39" s="77"/>
      <c r="E39" s="77"/>
      <c r="F39" s="77"/>
      <c r="G39" s="77"/>
    </row>
    <row r="40" spans="2:7" ht="32.25" customHeight="1" x14ac:dyDescent="0.25">
      <c r="B40" s="83" t="s">
        <v>818</v>
      </c>
      <c r="C40" s="88" t="s">
        <v>857</v>
      </c>
      <c r="D40" s="88" t="s">
        <v>858</v>
      </c>
      <c r="E40" s="77"/>
      <c r="F40" s="77"/>
      <c r="G40" s="77"/>
    </row>
    <row r="41" spans="2:7" ht="18.75" customHeight="1" x14ac:dyDescent="0.25">
      <c r="B41" s="83" t="s">
        <v>822</v>
      </c>
      <c r="C41" s="77"/>
      <c r="D41" s="77"/>
      <c r="E41" s="77"/>
      <c r="F41" s="77"/>
      <c r="G41" s="77"/>
    </row>
    <row r="42" spans="2:7" ht="18.75" customHeight="1" x14ac:dyDescent="0.25">
      <c r="B42" s="83" t="s">
        <v>825</v>
      </c>
      <c r="C42" s="77"/>
      <c r="D42" s="88"/>
      <c r="E42" s="77"/>
      <c r="F42" s="77" t="s">
        <v>859</v>
      </c>
      <c r="G42" s="77"/>
    </row>
    <row r="43" spans="2:7" ht="18.75" customHeight="1" x14ac:dyDescent="0.25">
      <c r="B43" s="83" t="s">
        <v>828</v>
      </c>
      <c r="C43" s="77" t="s">
        <v>860</v>
      </c>
      <c r="D43" s="77" t="s">
        <v>861</v>
      </c>
      <c r="E43" s="77"/>
      <c r="F43" s="77"/>
      <c r="G43" s="77"/>
    </row>
    <row r="44" spans="2:7" ht="30" x14ac:dyDescent="0.4">
      <c r="B44" s="476" t="s">
        <v>862</v>
      </c>
      <c r="C44" s="476"/>
      <c r="D44" s="476"/>
      <c r="E44" s="476"/>
      <c r="F44" s="476"/>
      <c r="G44" s="476"/>
    </row>
    <row r="45" spans="2:7" x14ac:dyDescent="0.25">
      <c r="B45" s="84" t="s">
        <v>810</v>
      </c>
      <c r="C45" s="84" t="s">
        <v>831</v>
      </c>
      <c r="D45" s="84" t="s">
        <v>812</v>
      </c>
      <c r="E45" s="84" t="s">
        <v>813</v>
      </c>
      <c r="F45" s="84" t="s">
        <v>814</v>
      </c>
      <c r="G45" s="84" t="s">
        <v>454</v>
      </c>
    </row>
    <row r="46" spans="2:7" ht="36" customHeight="1" x14ac:dyDescent="0.25">
      <c r="B46" s="83" t="s">
        <v>815</v>
      </c>
      <c r="C46" s="88" t="s">
        <v>863</v>
      </c>
      <c r="D46" s="88" t="s">
        <v>864</v>
      </c>
      <c r="E46" s="77" t="s">
        <v>865</v>
      </c>
      <c r="F46" s="77"/>
      <c r="G46" s="77"/>
    </row>
    <row r="47" spans="2:7" ht="36" customHeight="1" x14ac:dyDescent="0.25">
      <c r="B47" s="83" t="s">
        <v>818</v>
      </c>
      <c r="C47" s="88" t="s">
        <v>866</v>
      </c>
      <c r="D47" s="88"/>
      <c r="E47" s="77"/>
      <c r="F47" s="77"/>
      <c r="G47" s="77"/>
    </row>
    <row r="48" spans="2:7" ht="36" customHeight="1" x14ac:dyDescent="0.25">
      <c r="B48" s="83" t="s">
        <v>822</v>
      </c>
      <c r="C48" s="88" t="s">
        <v>867</v>
      </c>
      <c r="D48" s="77" t="s">
        <v>868</v>
      </c>
      <c r="E48" s="77" t="s">
        <v>869</v>
      </c>
      <c r="F48" s="77"/>
      <c r="G48" s="77"/>
    </row>
    <row r="49" spans="2:7" ht="36" customHeight="1" x14ac:dyDescent="0.25">
      <c r="B49" s="83" t="s">
        <v>825</v>
      </c>
      <c r="C49" s="77"/>
      <c r="D49" s="88"/>
      <c r="E49" s="77" t="s">
        <v>870</v>
      </c>
      <c r="F49" s="77"/>
      <c r="G49" s="77"/>
    </row>
    <row r="50" spans="2:7" ht="36" customHeight="1" x14ac:dyDescent="0.25">
      <c r="B50" s="83" t="s">
        <v>828</v>
      </c>
      <c r="C50" s="77"/>
      <c r="D50" s="77" t="s">
        <v>871</v>
      </c>
      <c r="E50" s="77"/>
      <c r="F50" s="77"/>
      <c r="G50" s="77"/>
    </row>
    <row r="51" spans="2:7" ht="30" x14ac:dyDescent="0.4">
      <c r="B51" s="476" t="s">
        <v>872</v>
      </c>
      <c r="C51" s="476"/>
      <c r="D51" s="476"/>
      <c r="E51" s="476"/>
      <c r="F51" s="476"/>
      <c r="G51" s="476"/>
    </row>
    <row r="52" spans="2:7" ht="21" customHeight="1" x14ac:dyDescent="0.25">
      <c r="B52" s="84" t="s">
        <v>810</v>
      </c>
      <c r="C52" s="84" t="s">
        <v>831</v>
      </c>
      <c r="D52" s="84" t="s">
        <v>812</v>
      </c>
      <c r="E52" s="84" t="s">
        <v>813</v>
      </c>
      <c r="F52" s="84" t="s">
        <v>814</v>
      </c>
      <c r="G52" s="84" t="s">
        <v>454</v>
      </c>
    </row>
    <row r="53" spans="2:7" ht="38.25" customHeight="1" x14ac:dyDescent="0.25">
      <c r="B53" s="83" t="s">
        <v>815</v>
      </c>
      <c r="C53" s="88" t="s">
        <v>873</v>
      </c>
      <c r="D53" s="88" t="s">
        <v>874</v>
      </c>
      <c r="E53" s="77" t="s">
        <v>875</v>
      </c>
      <c r="F53" s="77"/>
      <c r="G53" s="77"/>
    </row>
    <row r="54" spans="2:7" ht="38.25" customHeight="1" x14ac:dyDescent="0.25">
      <c r="B54" s="83" t="s">
        <v>818</v>
      </c>
      <c r="C54" s="88" t="s">
        <v>866</v>
      </c>
      <c r="D54" s="88"/>
      <c r="E54" s="77"/>
      <c r="F54" s="77"/>
      <c r="G54" s="77"/>
    </row>
    <row r="55" spans="2:7" ht="38.25" customHeight="1" x14ac:dyDescent="0.25">
      <c r="B55" s="83" t="s">
        <v>822</v>
      </c>
      <c r="C55" s="88"/>
      <c r="D55" s="88" t="s">
        <v>876</v>
      </c>
      <c r="E55" s="77" t="s">
        <v>877</v>
      </c>
      <c r="F55" s="77"/>
      <c r="G55" s="77"/>
    </row>
    <row r="56" spans="2:7" ht="45.75" customHeight="1" x14ac:dyDescent="0.25">
      <c r="B56" s="83" t="s">
        <v>825</v>
      </c>
      <c r="C56" s="88" t="s">
        <v>878</v>
      </c>
      <c r="D56" s="88" t="s">
        <v>879</v>
      </c>
      <c r="E56" s="77"/>
      <c r="F56" s="77"/>
      <c r="G56" s="77"/>
    </row>
    <row r="57" spans="2:7" ht="38.25" customHeight="1" x14ac:dyDescent="0.25">
      <c r="B57" s="83" t="s">
        <v>828</v>
      </c>
      <c r="C57" s="77"/>
      <c r="D57" s="88" t="s">
        <v>880</v>
      </c>
      <c r="E57" s="77" t="s">
        <v>881</v>
      </c>
      <c r="F57" s="77"/>
      <c r="G57" s="77"/>
    </row>
    <row r="58" spans="2:7" ht="30" x14ac:dyDescent="0.4">
      <c r="B58" s="476" t="s">
        <v>882</v>
      </c>
      <c r="C58" s="476"/>
      <c r="D58" s="476"/>
      <c r="E58" s="476"/>
      <c r="F58" s="476"/>
      <c r="G58" s="476"/>
    </row>
    <row r="59" spans="2:7" ht="24.75" customHeight="1" x14ac:dyDescent="0.25">
      <c r="B59" s="84" t="s">
        <v>810</v>
      </c>
      <c r="C59" s="84" t="s">
        <v>831</v>
      </c>
      <c r="D59" s="84" t="s">
        <v>812</v>
      </c>
      <c r="E59" s="84" t="s">
        <v>813</v>
      </c>
      <c r="F59" s="84" t="s">
        <v>814</v>
      </c>
      <c r="G59" s="84" t="s">
        <v>454</v>
      </c>
    </row>
    <row r="60" spans="2:7" ht="21" customHeight="1" x14ac:dyDescent="0.25">
      <c r="B60" s="83" t="s">
        <v>815</v>
      </c>
      <c r="C60" s="88"/>
      <c r="D60" s="88"/>
      <c r="E60" s="77"/>
      <c r="F60" s="77"/>
      <c r="G60" s="77"/>
    </row>
    <row r="61" spans="2:7" ht="21" customHeight="1" x14ac:dyDescent="0.25">
      <c r="B61" s="83" t="s">
        <v>818</v>
      </c>
      <c r="C61" s="88"/>
      <c r="D61" s="88"/>
      <c r="E61" s="77"/>
      <c r="F61" s="77"/>
      <c r="G61" s="77"/>
    </row>
    <row r="62" spans="2:7" ht="21" customHeight="1" x14ac:dyDescent="0.25">
      <c r="B62" s="83" t="s">
        <v>822</v>
      </c>
      <c r="C62" s="88" t="s">
        <v>883</v>
      </c>
      <c r="D62" s="88"/>
      <c r="E62" s="77"/>
      <c r="F62" s="77"/>
      <c r="G62" s="77"/>
    </row>
    <row r="63" spans="2:7" ht="34.5" customHeight="1" x14ac:dyDescent="0.25">
      <c r="B63" s="83" t="s">
        <v>825</v>
      </c>
      <c r="C63" s="88"/>
      <c r="D63" s="88" t="s">
        <v>884</v>
      </c>
      <c r="E63" s="77"/>
      <c r="F63" s="77"/>
      <c r="G63" s="77"/>
    </row>
    <row r="64" spans="2:7" ht="21" customHeight="1" x14ac:dyDescent="0.25">
      <c r="B64" s="83" t="s">
        <v>828</v>
      </c>
      <c r="C64" s="77"/>
      <c r="D64" s="88"/>
      <c r="E64" s="77"/>
      <c r="F64" s="77" t="s">
        <v>885</v>
      </c>
      <c r="G64" s="77"/>
    </row>
    <row r="65" spans="2:7" ht="30" x14ac:dyDescent="0.4">
      <c r="B65" s="476" t="s">
        <v>886</v>
      </c>
      <c r="C65" s="476"/>
      <c r="D65" s="476"/>
      <c r="E65" s="476"/>
      <c r="F65" s="476"/>
      <c r="G65" s="476"/>
    </row>
    <row r="66" spans="2:7" ht="24" customHeight="1" x14ac:dyDescent="0.25">
      <c r="B66" s="84" t="s">
        <v>810</v>
      </c>
      <c r="C66" s="84" t="s">
        <v>831</v>
      </c>
      <c r="D66" s="84" t="s">
        <v>812</v>
      </c>
      <c r="E66" s="84" t="s">
        <v>813</v>
      </c>
      <c r="F66" s="84" t="s">
        <v>814</v>
      </c>
      <c r="G66" s="84" t="s">
        <v>454</v>
      </c>
    </row>
    <row r="67" spans="2:7" ht="24" customHeight="1" x14ac:dyDescent="0.25">
      <c r="B67" s="83" t="s">
        <v>815</v>
      </c>
      <c r="C67" s="88" t="s">
        <v>887</v>
      </c>
      <c r="D67" s="88"/>
      <c r="E67" s="77"/>
      <c r="F67" s="77" t="s">
        <v>888</v>
      </c>
      <c r="G67" s="77"/>
    </row>
    <row r="68" spans="2:7" ht="24" customHeight="1" x14ac:dyDescent="0.25">
      <c r="B68" s="83" t="s">
        <v>818</v>
      </c>
      <c r="C68" s="88"/>
      <c r="D68" s="88"/>
      <c r="E68" s="77"/>
      <c r="F68" s="77"/>
      <c r="G68" s="77"/>
    </row>
    <row r="69" spans="2:7" ht="24" customHeight="1" x14ac:dyDescent="0.25">
      <c r="B69" s="83" t="s">
        <v>822</v>
      </c>
      <c r="C69" s="88"/>
      <c r="D69" s="88" t="s">
        <v>889</v>
      </c>
      <c r="E69" s="77"/>
      <c r="F69" s="77" t="s">
        <v>890</v>
      </c>
      <c r="G69" s="77"/>
    </row>
    <row r="70" spans="2:7" ht="24" customHeight="1" x14ac:dyDescent="0.25">
      <c r="B70" s="83" t="s">
        <v>825</v>
      </c>
      <c r="C70" s="88"/>
      <c r="D70" s="88" t="s">
        <v>891</v>
      </c>
      <c r="E70" s="77"/>
      <c r="F70" s="77" t="s">
        <v>892</v>
      </c>
      <c r="G70" s="77"/>
    </row>
    <row r="71" spans="2:7" ht="24" customHeight="1" x14ac:dyDescent="0.25">
      <c r="B71" s="83" t="s">
        <v>828</v>
      </c>
      <c r="C71" s="77"/>
      <c r="D71" s="77" t="s">
        <v>893</v>
      </c>
      <c r="E71" s="77"/>
      <c r="F71" s="77" t="s">
        <v>890</v>
      </c>
      <c r="G71" s="77"/>
    </row>
    <row r="72" spans="2:7" ht="30" x14ac:dyDescent="0.4">
      <c r="B72" s="476" t="s">
        <v>894</v>
      </c>
      <c r="C72" s="476"/>
      <c r="D72" s="476"/>
      <c r="E72" s="476"/>
      <c r="F72" s="476"/>
      <c r="G72" s="476"/>
    </row>
    <row r="73" spans="2:7" ht="24" customHeight="1" x14ac:dyDescent="0.25">
      <c r="B73" s="84" t="s">
        <v>810</v>
      </c>
      <c r="C73" s="84" t="s">
        <v>831</v>
      </c>
      <c r="D73" s="84" t="s">
        <v>812</v>
      </c>
      <c r="E73" s="84" t="s">
        <v>813</v>
      </c>
      <c r="F73" s="84" t="s">
        <v>814</v>
      </c>
      <c r="G73" s="84" t="s">
        <v>454</v>
      </c>
    </row>
    <row r="74" spans="2:7" ht="18" customHeight="1" x14ac:dyDescent="0.25">
      <c r="B74" s="83" t="s">
        <v>815</v>
      </c>
      <c r="C74" s="88"/>
      <c r="D74" s="88"/>
      <c r="E74" s="77"/>
      <c r="F74" s="77" t="s">
        <v>895</v>
      </c>
      <c r="G74" s="77"/>
    </row>
    <row r="75" spans="2:7" ht="18" customHeight="1" x14ac:dyDescent="0.25">
      <c r="B75" s="83" t="s">
        <v>818</v>
      </c>
      <c r="C75" s="88"/>
      <c r="D75" s="88"/>
      <c r="E75" s="77"/>
      <c r="F75" s="77"/>
      <c r="G75" s="77"/>
    </row>
    <row r="76" spans="2:7" ht="18" customHeight="1" x14ac:dyDescent="0.25">
      <c r="B76" s="83" t="s">
        <v>822</v>
      </c>
      <c r="C76" s="88"/>
      <c r="D76" s="88"/>
      <c r="E76" s="77"/>
      <c r="F76" s="77"/>
      <c r="G76" s="77"/>
    </row>
    <row r="77" spans="2:7" ht="28.5" customHeight="1" x14ac:dyDescent="0.25">
      <c r="B77" s="83" t="s">
        <v>825</v>
      </c>
      <c r="C77" s="88"/>
      <c r="D77" s="88" t="s">
        <v>896</v>
      </c>
      <c r="E77" s="77" t="s">
        <v>897</v>
      </c>
      <c r="F77" s="77"/>
      <c r="G77" s="77"/>
    </row>
    <row r="78" spans="2:7" ht="20.25" customHeight="1" x14ac:dyDescent="0.25">
      <c r="B78" s="83" t="s">
        <v>828</v>
      </c>
      <c r="C78" s="77"/>
      <c r="D78" s="77" t="s">
        <v>898</v>
      </c>
      <c r="E78" s="77" t="s">
        <v>899</v>
      </c>
      <c r="F78" s="77"/>
      <c r="G78" s="77"/>
    </row>
    <row r="79" spans="2:7" ht="30" hidden="1" x14ac:dyDescent="0.4">
      <c r="B79" s="476" t="s">
        <v>900</v>
      </c>
      <c r="C79" s="476"/>
      <c r="D79" s="476"/>
      <c r="E79" s="476"/>
      <c r="F79" s="476"/>
      <c r="G79" s="476"/>
    </row>
    <row r="80" spans="2:7" ht="24" hidden="1" customHeight="1" x14ac:dyDescent="0.25">
      <c r="B80" s="84" t="s">
        <v>810</v>
      </c>
      <c r="C80" s="84" t="s">
        <v>831</v>
      </c>
      <c r="D80" s="84" t="s">
        <v>812</v>
      </c>
      <c r="E80" s="84" t="s">
        <v>813</v>
      </c>
      <c r="F80" s="84" t="s">
        <v>814</v>
      </c>
      <c r="G80" s="84" t="s">
        <v>454</v>
      </c>
    </row>
    <row r="81" spans="2:7" ht="24" hidden="1" customHeight="1" x14ac:dyDescent="0.25">
      <c r="B81" s="83" t="s">
        <v>815</v>
      </c>
      <c r="C81" s="88"/>
      <c r="D81" s="88"/>
      <c r="E81" s="77"/>
      <c r="F81" s="77"/>
      <c r="G81" s="77"/>
    </row>
    <row r="82" spans="2:7" ht="24" hidden="1" customHeight="1" x14ac:dyDescent="0.25">
      <c r="B82" s="83" t="s">
        <v>818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822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825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828</v>
      </c>
      <c r="C85" s="77"/>
      <c r="D85" s="77"/>
      <c r="E85" s="77"/>
      <c r="F85" s="77"/>
      <c r="G85" s="77"/>
    </row>
    <row r="86" spans="2:7" ht="30" x14ac:dyDescent="0.4">
      <c r="B86" s="476" t="s">
        <v>900</v>
      </c>
      <c r="C86" s="476"/>
      <c r="D86" s="476"/>
      <c r="E86" s="476"/>
      <c r="F86" s="476"/>
      <c r="G86" s="476"/>
    </row>
    <row r="87" spans="2:7" x14ac:dyDescent="0.25">
      <c r="B87" s="84" t="s">
        <v>810</v>
      </c>
      <c r="C87" s="84" t="s">
        <v>831</v>
      </c>
      <c r="D87" s="84" t="s">
        <v>812</v>
      </c>
      <c r="E87" s="84" t="s">
        <v>813</v>
      </c>
      <c r="F87" s="84" t="s">
        <v>814</v>
      </c>
      <c r="G87" s="84" t="s">
        <v>454</v>
      </c>
    </row>
    <row r="88" spans="2:7" ht="30" customHeight="1" x14ac:dyDescent="0.25">
      <c r="B88" s="83" t="s">
        <v>815</v>
      </c>
      <c r="C88" s="88"/>
      <c r="D88" s="88"/>
      <c r="E88" s="77"/>
      <c r="F88" s="77"/>
      <c r="G88" s="77"/>
    </row>
    <row r="89" spans="2:7" ht="30" hidden="1" customHeight="1" x14ac:dyDescent="0.25">
      <c r="B89" s="83" t="s">
        <v>818</v>
      </c>
      <c r="C89" s="88"/>
      <c r="D89" s="88"/>
      <c r="E89" s="77"/>
      <c r="F89" s="77"/>
      <c r="G89" s="77"/>
    </row>
    <row r="90" spans="2:7" ht="30" customHeight="1" x14ac:dyDescent="0.25">
      <c r="B90" s="83" t="s">
        <v>822</v>
      </c>
      <c r="C90" s="88"/>
      <c r="D90" s="88"/>
      <c r="E90" s="77"/>
      <c r="F90" s="77"/>
      <c r="G90" s="77"/>
    </row>
    <row r="91" spans="2:7" ht="47.25" customHeight="1" x14ac:dyDescent="0.25">
      <c r="B91" s="83" t="s">
        <v>825</v>
      </c>
      <c r="C91" s="88"/>
      <c r="D91" s="88" t="s">
        <v>901</v>
      </c>
      <c r="E91" s="77"/>
      <c r="F91" s="77" t="s">
        <v>902</v>
      </c>
      <c r="G91" s="77"/>
    </row>
    <row r="92" spans="2:7" ht="22.5" customHeight="1" x14ac:dyDescent="0.25">
      <c r="B92" s="83" t="s">
        <v>828</v>
      </c>
      <c r="C92" s="77"/>
      <c r="D92" s="88" t="s">
        <v>903</v>
      </c>
      <c r="E92" s="77"/>
      <c r="F92" s="77" t="s">
        <v>904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AE38-37C5-4334-9357-24070F482242}">
  <dimension ref="B2:G95"/>
  <sheetViews>
    <sheetView topLeftCell="A51" zoomScale="106" zoomScaleNormal="106" workbookViewId="0">
      <selection activeCell="E56" sqref="E56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76" t="s">
        <v>905</v>
      </c>
      <c r="C2" s="476"/>
      <c r="D2" s="476"/>
      <c r="E2" s="476"/>
      <c r="F2" s="476"/>
      <c r="G2" s="476"/>
    </row>
    <row r="3" spans="2:7" ht="36.75" customHeight="1" x14ac:dyDescent="0.25">
      <c r="B3" s="84" t="s">
        <v>810</v>
      </c>
      <c r="C3" s="84" t="s">
        <v>811</v>
      </c>
      <c r="D3" s="84" t="s">
        <v>812</v>
      </c>
      <c r="E3" s="84" t="s">
        <v>813</v>
      </c>
      <c r="F3" s="84" t="s">
        <v>814</v>
      </c>
      <c r="G3" s="84" t="s">
        <v>454</v>
      </c>
    </row>
    <row r="4" spans="2:7" ht="26.25" customHeight="1" x14ac:dyDescent="0.25">
      <c r="B4" s="83" t="s">
        <v>815</v>
      </c>
      <c r="C4" s="77" t="s">
        <v>906</v>
      </c>
      <c r="D4" s="77"/>
      <c r="E4" s="77"/>
      <c r="F4" s="77"/>
      <c r="G4" s="77"/>
    </row>
    <row r="5" spans="2:7" ht="33.75" customHeight="1" x14ac:dyDescent="0.25">
      <c r="B5" s="83" t="s">
        <v>818</v>
      </c>
      <c r="C5" s="88"/>
      <c r="D5" s="88" t="s">
        <v>907</v>
      </c>
      <c r="E5" s="77"/>
      <c r="F5" s="77"/>
      <c r="G5" s="77"/>
    </row>
    <row r="6" spans="2:7" ht="26.25" customHeight="1" x14ac:dyDescent="0.25">
      <c r="B6" s="83" t="s">
        <v>822</v>
      </c>
      <c r="C6" s="77" t="s">
        <v>908</v>
      </c>
      <c r="D6" s="77"/>
      <c r="E6" s="77"/>
      <c r="F6" s="77"/>
      <c r="G6" s="77"/>
    </row>
    <row r="7" spans="2:7" ht="26.25" customHeight="1" x14ac:dyDescent="0.25">
      <c r="B7" s="83" t="s">
        <v>825</v>
      </c>
      <c r="C7" s="77"/>
      <c r="D7" s="77"/>
      <c r="E7" s="77"/>
      <c r="F7" s="77" t="s">
        <v>909</v>
      </c>
      <c r="G7" s="77"/>
    </row>
    <row r="8" spans="2:7" ht="26.25" customHeight="1" x14ac:dyDescent="0.25">
      <c r="B8" s="83" t="s">
        <v>828</v>
      </c>
      <c r="C8" s="77" t="s">
        <v>906</v>
      </c>
      <c r="D8" s="77" t="s">
        <v>910</v>
      </c>
      <c r="E8" s="77"/>
      <c r="F8" s="77"/>
      <c r="G8" s="77"/>
    </row>
    <row r="9" spans="2:7" ht="27.75" customHeight="1" x14ac:dyDescent="0.4">
      <c r="B9" s="476" t="s">
        <v>911</v>
      </c>
      <c r="C9" s="476"/>
      <c r="D9" s="476"/>
      <c r="E9" s="476"/>
      <c r="F9" s="476"/>
      <c r="G9" s="476"/>
    </row>
    <row r="10" spans="2:7" ht="22.5" customHeight="1" x14ac:dyDescent="0.25">
      <c r="B10" s="84" t="s">
        <v>810</v>
      </c>
      <c r="C10" s="84" t="s">
        <v>831</v>
      </c>
      <c r="D10" s="84" t="s">
        <v>812</v>
      </c>
      <c r="E10" s="84" t="s">
        <v>813</v>
      </c>
      <c r="F10" s="84" t="s">
        <v>814</v>
      </c>
      <c r="G10" s="84" t="s">
        <v>454</v>
      </c>
    </row>
    <row r="11" spans="2:7" ht="27" customHeight="1" x14ac:dyDescent="0.25">
      <c r="B11" s="83" t="s">
        <v>815</v>
      </c>
      <c r="C11" s="88"/>
      <c r="D11" s="77" t="s">
        <v>912</v>
      </c>
      <c r="E11" s="77"/>
      <c r="F11" s="77"/>
      <c r="G11" s="77"/>
    </row>
    <row r="12" spans="2:7" ht="52.5" customHeight="1" x14ac:dyDescent="0.25">
      <c r="B12" s="83" t="s">
        <v>818</v>
      </c>
      <c r="C12" s="77"/>
      <c r="D12" s="88"/>
      <c r="E12" s="77"/>
      <c r="F12" s="77" t="s">
        <v>913</v>
      </c>
      <c r="G12" s="77"/>
    </row>
    <row r="13" spans="2:7" ht="26.25" customHeight="1" x14ac:dyDescent="0.25">
      <c r="B13" s="83" t="s">
        <v>822</v>
      </c>
      <c r="C13" s="77"/>
      <c r="D13" s="77" t="s">
        <v>912</v>
      </c>
      <c r="E13" s="77"/>
      <c r="F13" s="77"/>
      <c r="G13" s="77"/>
    </row>
    <row r="14" spans="2:7" ht="43.5" customHeight="1" x14ac:dyDescent="0.25">
      <c r="B14" s="83" t="s">
        <v>825</v>
      </c>
      <c r="C14" s="88" t="s">
        <v>914</v>
      </c>
      <c r="D14" s="88"/>
      <c r="E14" s="77"/>
      <c r="F14" s="77"/>
      <c r="G14" s="77"/>
    </row>
    <row r="15" spans="2:7" ht="26.25" customHeight="1" x14ac:dyDescent="0.25">
      <c r="B15" s="83" t="s">
        <v>828</v>
      </c>
      <c r="C15" s="77"/>
      <c r="D15" s="88" t="s">
        <v>915</v>
      </c>
      <c r="E15" s="77"/>
      <c r="F15" s="77" t="s">
        <v>916</v>
      </c>
      <c r="G15" s="77"/>
    </row>
    <row r="16" spans="2:7" ht="33.75" customHeight="1" x14ac:dyDescent="0.4">
      <c r="B16" s="476" t="s">
        <v>917</v>
      </c>
      <c r="C16" s="476"/>
      <c r="D16" s="476"/>
      <c r="E16" s="476"/>
      <c r="F16" s="476"/>
      <c r="G16" s="476"/>
    </row>
    <row r="17" spans="2:7" ht="20.25" customHeight="1" x14ac:dyDescent="0.25">
      <c r="B17" s="84" t="s">
        <v>810</v>
      </c>
      <c r="C17" s="84" t="s">
        <v>831</v>
      </c>
      <c r="D17" s="84" t="s">
        <v>812</v>
      </c>
      <c r="E17" s="84" t="s">
        <v>813</v>
      </c>
      <c r="F17" s="84" t="s">
        <v>814</v>
      </c>
      <c r="G17" s="84" t="s">
        <v>454</v>
      </c>
    </row>
    <row r="18" spans="2:7" ht="25.5" customHeight="1" x14ac:dyDescent="0.25">
      <c r="B18" s="83" t="s">
        <v>815</v>
      </c>
      <c r="C18" s="88"/>
      <c r="D18" s="77"/>
      <c r="E18" s="77"/>
      <c r="F18" s="77" t="s">
        <v>918</v>
      </c>
      <c r="G18" s="77"/>
    </row>
    <row r="19" spans="2:7" ht="25.5" customHeight="1" x14ac:dyDescent="0.25">
      <c r="B19" s="83" t="s">
        <v>818</v>
      </c>
      <c r="C19" s="77"/>
      <c r="D19" s="88" t="s">
        <v>919</v>
      </c>
      <c r="E19" s="77"/>
      <c r="F19" s="77"/>
      <c r="G19" s="77"/>
    </row>
    <row r="20" spans="2:7" ht="25.5" customHeight="1" x14ac:dyDescent="0.25">
      <c r="B20" s="83" t="s">
        <v>822</v>
      </c>
      <c r="C20" s="77"/>
      <c r="D20" s="77" t="s">
        <v>920</v>
      </c>
      <c r="E20" s="77"/>
      <c r="F20" s="77"/>
      <c r="G20" s="77"/>
    </row>
    <row r="21" spans="2:7" ht="25.5" customHeight="1" x14ac:dyDescent="0.25">
      <c r="B21" s="83" t="s">
        <v>825</v>
      </c>
      <c r="C21" s="77"/>
      <c r="D21" s="88" t="s">
        <v>921</v>
      </c>
      <c r="E21" s="77"/>
      <c r="F21" s="77" t="s">
        <v>922</v>
      </c>
      <c r="G21" s="77"/>
    </row>
    <row r="22" spans="2:7" ht="25.5" customHeight="1" x14ac:dyDescent="0.25">
      <c r="B22" s="83" t="s">
        <v>828</v>
      </c>
      <c r="C22" s="77"/>
      <c r="D22" s="77" t="s">
        <v>920</v>
      </c>
      <c r="E22" s="77" t="s">
        <v>923</v>
      </c>
      <c r="F22" s="77"/>
      <c r="G22" s="77"/>
    </row>
    <row r="23" spans="2:7" ht="25.5" customHeight="1" x14ac:dyDescent="0.25">
      <c r="B23" s="83" t="s">
        <v>924</v>
      </c>
      <c r="C23" s="77" t="s">
        <v>925</v>
      </c>
      <c r="D23" s="77"/>
      <c r="E23" s="77"/>
      <c r="F23" s="77"/>
      <c r="G23" s="77"/>
    </row>
    <row r="24" spans="2:7" ht="30" x14ac:dyDescent="0.4">
      <c r="B24" s="476" t="s">
        <v>926</v>
      </c>
      <c r="C24" s="476"/>
      <c r="D24" s="476"/>
      <c r="E24" s="476"/>
      <c r="F24" s="476"/>
      <c r="G24" s="476"/>
    </row>
    <row r="25" spans="2:7" ht="23.25" customHeight="1" x14ac:dyDescent="0.25">
      <c r="B25" s="84" t="s">
        <v>810</v>
      </c>
      <c r="C25" s="84" t="s">
        <v>831</v>
      </c>
      <c r="D25" s="84" t="s">
        <v>812</v>
      </c>
      <c r="E25" s="84" t="s">
        <v>813</v>
      </c>
      <c r="F25" s="84" t="s">
        <v>814</v>
      </c>
      <c r="G25" s="84" t="s">
        <v>454</v>
      </c>
    </row>
    <row r="26" spans="2:7" ht="24" customHeight="1" x14ac:dyDescent="0.25">
      <c r="B26" s="83" t="s">
        <v>815</v>
      </c>
      <c r="C26" s="88"/>
      <c r="D26" s="77"/>
      <c r="E26" s="77"/>
      <c r="F26" s="77" t="s">
        <v>927</v>
      </c>
      <c r="G26" s="77"/>
    </row>
    <row r="27" spans="2:7" ht="30" customHeight="1" x14ac:dyDescent="0.25">
      <c r="B27" s="83" t="s">
        <v>818</v>
      </c>
      <c r="C27" s="88" t="s">
        <v>928</v>
      </c>
      <c r="D27" s="88"/>
      <c r="E27" s="77"/>
      <c r="F27" s="77"/>
      <c r="G27" s="77"/>
    </row>
    <row r="28" spans="2:7" ht="24" customHeight="1" x14ac:dyDescent="0.25">
      <c r="B28" s="83" t="s">
        <v>822</v>
      </c>
      <c r="C28" s="77"/>
      <c r="D28" s="77"/>
      <c r="E28" s="77"/>
      <c r="F28" s="77"/>
      <c r="G28" s="77"/>
    </row>
    <row r="29" spans="2:7" ht="24" customHeight="1" x14ac:dyDescent="0.25">
      <c r="B29" s="83" t="s">
        <v>825</v>
      </c>
      <c r="C29" s="77"/>
      <c r="D29" s="88"/>
      <c r="F29" s="77" t="s">
        <v>929</v>
      </c>
      <c r="G29" s="77"/>
    </row>
    <row r="30" spans="2:7" ht="24" customHeight="1" x14ac:dyDescent="0.25">
      <c r="B30" s="83" t="s">
        <v>828</v>
      </c>
      <c r="C30" s="77"/>
      <c r="D30" s="77"/>
      <c r="E30" s="77"/>
      <c r="F30" s="77" t="s">
        <v>930</v>
      </c>
      <c r="G30" s="77"/>
    </row>
    <row r="31" spans="2:7" ht="30" x14ac:dyDescent="0.4">
      <c r="B31" s="476" t="s">
        <v>931</v>
      </c>
      <c r="C31" s="476"/>
      <c r="D31" s="476"/>
      <c r="E31" s="476"/>
      <c r="F31" s="476"/>
      <c r="G31" s="476"/>
    </row>
    <row r="32" spans="2:7" ht="42" customHeight="1" x14ac:dyDescent="0.25">
      <c r="B32" s="84" t="s">
        <v>810</v>
      </c>
      <c r="C32" s="84" t="s">
        <v>831</v>
      </c>
      <c r="D32" s="84" t="s">
        <v>812</v>
      </c>
      <c r="E32" s="84" t="s">
        <v>813</v>
      </c>
      <c r="F32" s="84" t="s">
        <v>814</v>
      </c>
      <c r="G32" s="84" t="s">
        <v>454</v>
      </c>
    </row>
    <row r="33" spans="2:7" ht="31.5" customHeight="1" x14ac:dyDescent="0.25">
      <c r="B33" s="83" t="s">
        <v>815</v>
      </c>
      <c r="C33" s="88"/>
      <c r="D33" s="77"/>
      <c r="E33" s="77"/>
      <c r="F33" s="77"/>
      <c r="G33" s="77"/>
    </row>
    <row r="34" spans="2:7" ht="31.5" customHeight="1" x14ac:dyDescent="0.25">
      <c r="B34" s="83" t="s">
        <v>818</v>
      </c>
      <c r="C34" s="88"/>
      <c r="D34" s="88"/>
      <c r="E34" s="77"/>
      <c r="F34" s="77"/>
      <c r="G34" s="77"/>
    </row>
    <row r="35" spans="2:7" ht="31.5" customHeight="1" x14ac:dyDescent="0.25">
      <c r="B35" s="83" t="s">
        <v>822</v>
      </c>
      <c r="C35" s="77"/>
      <c r="D35" s="77"/>
      <c r="E35" s="77"/>
      <c r="F35" s="77"/>
      <c r="G35" s="77"/>
    </row>
    <row r="36" spans="2:7" ht="39.75" customHeight="1" x14ac:dyDescent="0.25">
      <c r="B36" s="83" t="s">
        <v>825</v>
      </c>
      <c r="C36" s="88"/>
      <c r="D36" s="88" t="s">
        <v>932</v>
      </c>
      <c r="E36" s="77"/>
      <c r="F36" s="77" t="s">
        <v>933</v>
      </c>
      <c r="G36" s="77"/>
    </row>
    <row r="37" spans="2:7" ht="47.25" customHeight="1" x14ac:dyDescent="0.25">
      <c r="B37" s="83" t="s">
        <v>828</v>
      </c>
      <c r="C37" s="88" t="s">
        <v>934</v>
      </c>
      <c r="D37" s="88" t="s">
        <v>935</v>
      </c>
      <c r="E37" s="77"/>
      <c r="F37" s="77"/>
      <c r="G37" s="77"/>
    </row>
    <row r="38" spans="2:7" ht="30" x14ac:dyDescent="0.4">
      <c r="B38" s="476" t="s">
        <v>936</v>
      </c>
      <c r="C38" s="476"/>
      <c r="D38" s="476"/>
      <c r="E38" s="476"/>
      <c r="F38" s="476"/>
      <c r="G38" s="476"/>
    </row>
    <row r="39" spans="2:7" x14ac:dyDescent="0.25">
      <c r="B39" s="84" t="s">
        <v>810</v>
      </c>
      <c r="C39" s="84" t="s">
        <v>831</v>
      </c>
      <c r="D39" s="84" t="s">
        <v>812</v>
      </c>
      <c r="E39" s="84" t="s">
        <v>813</v>
      </c>
      <c r="F39" s="84" t="s">
        <v>814</v>
      </c>
      <c r="G39" s="84" t="s">
        <v>454</v>
      </c>
    </row>
    <row r="40" spans="2:7" ht="18.75" customHeight="1" x14ac:dyDescent="0.25">
      <c r="B40" s="83" t="s">
        <v>815</v>
      </c>
      <c r="C40" s="88" t="s">
        <v>937</v>
      </c>
      <c r="D40" s="77" t="s">
        <v>938</v>
      </c>
      <c r="E40" s="77" t="s">
        <v>939</v>
      </c>
      <c r="F40" s="77"/>
      <c r="G40" s="77"/>
    </row>
    <row r="41" spans="2:7" ht="32.25" customHeight="1" x14ac:dyDescent="0.25">
      <c r="B41" s="83" t="s">
        <v>818</v>
      </c>
      <c r="C41" s="88"/>
      <c r="D41" s="88"/>
      <c r="E41" s="77"/>
      <c r="F41" s="77"/>
      <c r="G41" s="77"/>
    </row>
    <row r="42" spans="2:7" ht="36.75" customHeight="1" x14ac:dyDescent="0.25">
      <c r="B42" s="83" t="s">
        <v>822</v>
      </c>
      <c r="C42" s="77"/>
      <c r="D42" s="88" t="s">
        <v>940</v>
      </c>
      <c r="E42" s="77"/>
      <c r="F42" s="77"/>
      <c r="G42" s="77"/>
    </row>
    <row r="43" spans="2:7" ht="65.25" customHeight="1" x14ac:dyDescent="0.25">
      <c r="B43" s="83" t="s">
        <v>825</v>
      </c>
      <c r="C43" s="88" t="s">
        <v>941</v>
      </c>
      <c r="D43" s="88" t="s">
        <v>942</v>
      </c>
      <c r="E43" s="77"/>
      <c r="F43" s="77"/>
      <c r="G43" s="77"/>
    </row>
    <row r="44" spans="2:7" ht="31.5" customHeight="1" x14ac:dyDescent="0.25">
      <c r="B44" s="83" t="s">
        <v>828</v>
      </c>
      <c r="C44" s="88"/>
      <c r="D44" s="77" t="s">
        <v>943</v>
      </c>
      <c r="E44" s="88" t="s">
        <v>944</v>
      </c>
      <c r="F44" s="77"/>
      <c r="G44" s="77"/>
    </row>
    <row r="45" spans="2:7" ht="30" x14ac:dyDescent="0.4">
      <c r="B45" s="476" t="s">
        <v>945</v>
      </c>
      <c r="C45" s="476"/>
      <c r="D45" s="476"/>
      <c r="E45" s="476"/>
      <c r="F45" s="476"/>
      <c r="G45" s="476"/>
    </row>
    <row r="46" spans="2:7" x14ac:dyDescent="0.25">
      <c r="B46" s="84" t="s">
        <v>810</v>
      </c>
      <c r="C46" s="84" t="s">
        <v>831</v>
      </c>
      <c r="D46" s="84" t="s">
        <v>812</v>
      </c>
      <c r="E46" s="84" t="s">
        <v>813</v>
      </c>
      <c r="F46" s="84" t="s">
        <v>814</v>
      </c>
      <c r="G46" s="84" t="s">
        <v>454</v>
      </c>
    </row>
    <row r="47" spans="2:7" ht="63" customHeight="1" x14ac:dyDescent="0.25">
      <c r="B47" s="83" t="s">
        <v>815</v>
      </c>
      <c r="C47" s="88" t="s">
        <v>946</v>
      </c>
      <c r="D47" s="88"/>
      <c r="E47" s="77"/>
      <c r="F47" s="77"/>
      <c r="G47" s="77"/>
    </row>
    <row r="48" spans="2:7" ht="36" customHeight="1" x14ac:dyDescent="0.25">
      <c r="B48" s="83" t="s">
        <v>818</v>
      </c>
      <c r="C48" s="88"/>
      <c r="D48" s="88" t="s">
        <v>947</v>
      </c>
      <c r="E48" s="77"/>
      <c r="F48" s="77"/>
      <c r="G48" s="77"/>
    </row>
    <row r="49" spans="2:7" ht="36" customHeight="1" x14ac:dyDescent="0.25">
      <c r="B49" s="83" t="s">
        <v>822</v>
      </c>
      <c r="C49" s="88"/>
      <c r="D49" s="77"/>
      <c r="E49" s="77"/>
      <c r="F49" s="77"/>
      <c r="G49" s="77"/>
    </row>
    <row r="50" spans="2:7" ht="36" customHeight="1" x14ac:dyDescent="0.25">
      <c r="B50" s="83" t="s">
        <v>825</v>
      </c>
      <c r="C50" s="77"/>
      <c r="D50" s="88" t="s">
        <v>948</v>
      </c>
      <c r="E50" s="77"/>
      <c r="F50" s="77"/>
      <c r="G50" s="77"/>
    </row>
    <row r="51" spans="2:7" ht="106.5" customHeight="1" x14ac:dyDescent="0.25">
      <c r="B51" s="83" t="s">
        <v>828</v>
      </c>
      <c r="C51" s="77"/>
      <c r="D51" s="88" t="s">
        <v>949</v>
      </c>
      <c r="E51" s="77" t="s">
        <v>950</v>
      </c>
      <c r="F51" s="77"/>
      <c r="G51" s="77"/>
    </row>
    <row r="52" spans="2:7" ht="36" customHeight="1" x14ac:dyDescent="0.25">
      <c r="B52" s="83" t="s">
        <v>924</v>
      </c>
      <c r="C52" s="77"/>
      <c r="D52" s="88"/>
      <c r="E52" s="77" t="s">
        <v>948</v>
      </c>
      <c r="F52" s="77"/>
      <c r="G52" s="77"/>
    </row>
    <row r="53" spans="2:7" ht="30" x14ac:dyDescent="0.4">
      <c r="B53" s="476" t="s">
        <v>951</v>
      </c>
      <c r="C53" s="476"/>
      <c r="D53" s="476"/>
      <c r="E53" s="476"/>
      <c r="F53" s="476"/>
      <c r="G53" s="476"/>
    </row>
    <row r="54" spans="2:7" ht="21" customHeight="1" x14ac:dyDescent="0.25">
      <c r="B54" s="84" t="s">
        <v>810</v>
      </c>
      <c r="C54" s="84" t="s">
        <v>831</v>
      </c>
      <c r="D54" s="84" t="s">
        <v>812</v>
      </c>
      <c r="E54" s="84" t="s">
        <v>813</v>
      </c>
      <c r="F54" s="84" t="s">
        <v>814</v>
      </c>
      <c r="G54" s="84" t="s">
        <v>454</v>
      </c>
    </row>
    <row r="55" spans="2:7" ht="38.25" customHeight="1" x14ac:dyDescent="0.25">
      <c r="B55" s="83" t="s">
        <v>815</v>
      </c>
      <c r="C55" s="88"/>
      <c r="D55" s="88"/>
      <c r="E55" s="77"/>
      <c r="F55" s="77"/>
      <c r="G55" s="77"/>
    </row>
    <row r="56" spans="2:7" ht="38.25" customHeight="1" x14ac:dyDescent="0.25">
      <c r="B56" s="83" t="s">
        <v>818</v>
      </c>
      <c r="C56" s="88"/>
      <c r="D56" s="88"/>
      <c r="E56" s="77"/>
      <c r="F56" s="77"/>
      <c r="G56" s="77"/>
    </row>
    <row r="57" spans="2:7" ht="38.25" customHeight="1" x14ac:dyDescent="0.25">
      <c r="B57" s="83" t="s">
        <v>822</v>
      </c>
      <c r="C57" s="88"/>
      <c r="D57" s="88"/>
      <c r="E57" s="77"/>
      <c r="F57" s="77"/>
      <c r="G57" s="77"/>
    </row>
    <row r="58" spans="2:7" ht="45.75" customHeight="1" x14ac:dyDescent="0.25">
      <c r="B58" s="83" t="s">
        <v>825</v>
      </c>
      <c r="C58" s="88"/>
      <c r="D58" s="88"/>
      <c r="E58" s="77"/>
      <c r="F58" s="77"/>
      <c r="G58" s="77"/>
    </row>
    <row r="59" spans="2:7" ht="45.75" customHeight="1" x14ac:dyDescent="0.25">
      <c r="B59" s="83" t="s">
        <v>828</v>
      </c>
      <c r="C59" s="88"/>
      <c r="D59" s="88" t="s">
        <v>952</v>
      </c>
      <c r="E59" s="77" t="s">
        <v>953</v>
      </c>
      <c r="F59" s="77"/>
      <c r="G59" s="77"/>
    </row>
    <row r="60" spans="2:7" ht="38.25" customHeight="1" x14ac:dyDescent="0.25">
      <c r="B60" s="83" t="s">
        <v>924</v>
      </c>
      <c r="C60" s="77"/>
      <c r="D60" s="88" t="s">
        <v>952</v>
      </c>
      <c r="E60" s="77"/>
      <c r="F60" s="77"/>
      <c r="G60" s="77"/>
    </row>
    <row r="61" spans="2:7" ht="30" x14ac:dyDescent="0.4">
      <c r="B61" s="476" t="s">
        <v>954</v>
      </c>
      <c r="C61" s="476"/>
      <c r="D61" s="476"/>
      <c r="E61" s="476"/>
      <c r="F61" s="476"/>
      <c r="G61" s="476"/>
    </row>
    <row r="62" spans="2:7" ht="24.75" customHeight="1" x14ac:dyDescent="0.25">
      <c r="B62" s="84" t="s">
        <v>810</v>
      </c>
      <c r="C62" s="84" t="s">
        <v>831</v>
      </c>
      <c r="D62" s="84" t="s">
        <v>812</v>
      </c>
      <c r="E62" s="84" t="s">
        <v>813</v>
      </c>
      <c r="F62" s="84" t="s">
        <v>814</v>
      </c>
      <c r="G62" s="84" t="s">
        <v>454</v>
      </c>
    </row>
    <row r="63" spans="2:7" ht="21" customHeight="1" x14ac:dyDescent="0.25">
      <c r="B63" s="83" t="s">
        <v>815</v>
      </c>
      <c r="C63" s="88"/>
      <c r="D63" s="88"/>
      <c r="E63" s="77"/>
      <c r="F63" s="77"/>
      <c r="G63" s="77"/>
    </row>
    <row r="64" spans="2:7" ht="21" customHeight="1" x14ac:dyDescent="0.25">
      <c r="B64" s="83" t="s">
        <v>818</v>
      </c>
      <c r="C64" s="88"/>
      <c r="D64" s="88"/>
      <c r="E64" s="77"/>
      <c r="F64" s="77"/>
      <c r="G64" s="77"/>
    </row>
    <row r="65" spans="2:7" ht="21" customHeight="1" x14ac:dyDescent="0.25">
      <c r="B65" s="83" t="s">
        <v>822</v>
      </c>
      <c r="C65" s="88"/>
      <c r="D65" s="88"/>
      <c r="E65" s="77"/>
      <c r="F65" s="77"/>
      <c r="G65" s="77"/>
    </row>
    <row r="66" spans="2:7" ht="34.5" customHeight="1" x14ac:dyDescent="0.25">
      <c r="B66" s="83" t="s">
        <v>825</v>
      </c>
      <c r="C66" s="88"/>
      <c r="D66" s="88"/>
      <c r="E66" s="77"/>
      <c r="F66" s="77"/>
      <c r="G66" s="77"/>
    </row>
    <row r="67" spans="2:7" ht="21" customHeight="1" x14ac:dyDescent="0.25">
      <c r="B67" s="83" t="s">
        <v>828</v>
      </c>
      <c r="C67" s="77"/>
      <c r="D67" s="88"/>
      <c r="E67" s="77"/>
      <c r="F67" s="77"/>
      <c r="G67" s="77"/>
    </row>
    <row r="68" spans="2:7" ht="30" x14ac:dyDescent="0.4">
      <c r="B68" s="476" t="s">
        <v>955</v>
      </c>
      <c r="C68" s="476"/>
      <c r="D68" s="476"/>
      <c r="E68" s="476"/>
      <c r="F68" s="476"/>
      <c r="G68" s="476"/>
    </row>
    <row r="69" spans="2:7" ht="24" customHeight="1" x14ac:dyDescent="0.25">
      <c r="B69" s="84" t="s">
        <v>810</v>
      </c>
      <c r="C69" s="84" t="s">
        <v>831</v>
      </c>
      <c r="D69" s="84" t="s">
        <v>812</v>
      </c>
      <c r="E69" s="84" t="s">
        <v>813</v>
      </c>
      <c r="F69" s="84" t="s">
        <v>814</v>
      </c>
      <c r="G69" s="84" t="s">
        <v>454</v>
      </c>
    </row>
    <row r="70" spans="2:7" ht="24" customHeight="1" x14ac:dyDescent="0.25">
      <c r="B70" s="83" t="s">
        <v>815</v>
      </c>
      <c r="C70" s="88"/>
      <c r="D70" s="88"/>
      <c r="E70" s="77"/>
      <c r="F70" s="77"/>
      <c r="G70" s="77"/>
    </row>
    <row r="71" spans="2:7" ht="24" customHeight="1" x14ac:dyDescent="0.25">
      <c r="B71" s="83" t="s">
        <v>818</v>
      </c>
      <c r="C71" s="88"/>
      <c r="D71" s="88"/>
      <c r="E71" s="77"/>
      <c r="F71" s="77"/>
      <c r="G71" s="77"/>
    </row>
    <row r="72" spans="2:7" ht="24" customHeight="1" x14ac:dyDescent="0.25">
      <c r="B72" s="83" t="s">
        <v>822</v>
      </c>
      <c r="C72" s="88"/>
      <c r="D72" s="88"/>
      <c r="E72" s="77"/>
      <c r="F72" s="77"/>
      <c r="G72" s="77"/>
    </row>
    <row r="73" spans="2:7" ht="24" customHeight="1" x14ac:dyDescent="0.25">
      <c r="B73" s="83" t="s">
        <v>825</v>
      </c>
      <c r="C73" s="88"/>
      <c r="D73" s="88"/>
      <c r="E73" s="77"/>
      <c r="F73" s="77"/>
      <c r="G73" s="77"/>
    </row>
    <row r="74" spans="2:7" ht="24" customHeight="1" x14ac:dyDescent="0.25">
      <c r="B74" s="83" t="s">
        <v>828</v>
      </c>
      <c r="C74" s="77"/>
      <c r="D74" s="77"/>
      <c r="E74" s="77"/>
      <c r="F74" s="77"/>
      <c r="G74" s="77"/>
    </row>
    <row r="75" spans="2:7" ht="30" x14ac:dyDescent="0.4">
      <c r="B75" s="476" t="s">
        <v>956</v>
      </c>
      <c r="C75" s="476"/>
      <c r="D75" s="476"/>
      <c r="E75" s="476"/>
      <c r="F75" s="476"/>
      <c r="G75" s="476"/>
    </row>
    <row r="76" spans="2:7" ht="24" customHeight="1" x14ac:dyDescent="0.25">
      <c r="B76" s="84" t="s">
        <v>810</v>
      </c>
      <c r="C76" s="84" t="s">
        <v>831</v>
      </c>
      <c r="D76" s="84" t="s">
        <v>812</v>
      </c>
      <c r="E76" s="84" t="s">
        <v>813</v>
      </c>
      <c r="F76" s="84" t="s">
        <v>814</v>
      </c>
      <c r="G76" s="84" t="s">
        <v>454</v>
      </c>
    </row>
    <row r="77" spans="2:7" ht="18" customHeight="1" x14ac:dyDescent="0.25">
      <c r="B77" s="83" t="s">
        <v>815</v>
      </c>
      <c r="C77" s="88"/>
      <c r="D77" s="88"/>
      <c r="E77" s="77"/>
      <c r="F77" s="77"/>
      <c r="G77" s="77"/>
    </row>
    <row r="78" spans="2:7" ht="18" customHeight="1" x14ac:dyDescent="0.25">
      <c r="B78" s="83" t="s">
        <v>818</v>
      </c>
      <c r="C78" s="88"/>
      <c r="D78" s="88"/>
      <c r="E78" s="77"/>
      <c r="F78" s="77"/>
      <c r="G78" s="77"/>
    </row>
    <row r="79" spans="2:7" ht="18" customHeight="1" x14ac:dyDescent="0.25">
      <c r="B79" s="83" t="s">
        <v>822</v>
      </c>
      <c r="C79" s="88"/>
      <c r="D79" s="88"/>
      <c r="E79" s="77"/>
      <c r="F79" s="77"/>
      <c r="G79" s="77"/>
    </row>
    <row r="80" spans="2:7" ht="28.5" customHeight="1" x14ac:dyDescent="0.25">
      <c r="B80" s="83" t="s">
        <v>825</v>
      </c>
      <c r="C80" s="88"/>
      <c r="D80" s="88"/>
      <c r="E80" s="77"/>
      <c r="F80" s="77"/>
      <c r="G80" s="77"/>
    </row>
    <row r="81" spans="2:7" ht="20.25" customHeight="1" x14ac:dyDescent="0.25">
      <c r="B81" s="83" t="s">
        <v>828</v>
      </c>
      <c r="C81" s="77"/>
      <c r="D81" s="77"/>
      <c r="E81" s="77"/>
      <c r="F81" s="77"/>
      <c r="G81" s="77"/>
    </row>
    <row r="82" spans="2:7" ht="30" hidden="1" x14ac:dyDescent="0.4">
      <c r="B82" s="476" t="s">
        <v>900</v>
      </c>
      <c r="C82" s="476"/>
      <c r="D82" s="476"/>
      <c r="E82" s="476"/>
      <c r="F82" s="476"/>
      <c r="G82" s="476"/>
    </row>
    <row r="83" spans="2:7" ht="24" hidden="1" customHeight="1" x14ac:dyDescent="0.25">
      <c r="B83" s="84" t="s">
        <v>810</v>
      </c>
      <c r="C83" s="84" t="s">
        <v>831</v>
      </c>
      <c r="D83" s="84" t="s">
        <v>812</v>
      </c>
      <c r="E83" s="84" t="s">
        <v>813</v>
      </c>
      <c r="F83" s="84" t="s">
        <v>814</v>
      </c>
      <c r="G83" s="84" t="s">
        <v>454</v>
      </c>
    </row>
    <row r="84" spans="2:7" ht="24" hidden="1" customHeight="1" x14ac:dyDescent="0.25">
      <c r="B84" s="83" t="s">
        <v>815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818</v>
      </c>
      <c r="C85" s="88"/>
      <c r="D85" s="88"/>
      <c r="E85" s="77"/>
      <c r="F85" s="77"/>
      <c r="G85" s="77"/>
    </row>
    <row r="86" spans="2:7" ht="24" hidden="1" customHeight="1" x14ac:dyDescent="0.25">
      <c r="B86" s="83" t="s">
        <v>822</v>
      </c>
      <c r="C86" s="88"/>
      <c r="D86" s="88"/>
      <c r="E86" s="77"/>
      <c r="F86" s="77"/>
      <c r="G86" s="77"/>
    </row>
    <row r="87" spans="2:7" ht="24" hidden="1" customHeight="1" x14ac:dyDescent="0.25">
      <c r="B87" s="83" t="s">
        <v>825</v>
      </c>
      <c r="C87" s="88"/>
      <c r="D87" s="88"/>
      <c r="E87" s="77"/>
      <c r="F87" s="77"/>
      <c r="G87" s="77"/>
    </row>
    <row r="88" spans="2:7" ht="24" hidden="1" customHeight="1" x14ac:dyDescent="0.25">
      <c r="B88" s="83" t="s">
        <v>828</v>
      </c>
      <c r="C88" s="77"/>
      <c r="D88" s="77"/>
      <c r="E88" s="77"/>
      <c r="F88" s="77"/>
      <c r="G88" s="77"/>
    </row>
    <row r="89" spans="2:7" ht="30" x14ac:dyDescent="0.4">
      <c r="B89" s="476" t="s">
        <v>957</v>
      </c>
      <c r="C89" s="476"/>
      <c r="D89" s="476"/>
      <c r="E89" s="476"/>
      <c r="F89" s="476"/>
      <c r="G89" s="476"/>
    </row>
    <row r="90" spans="2:7" x14ac:dyDescent="0.25">
      <c r="B90" s="84" t="s">
        <v>810</v>
      </c>
      <c r="C90" s="84" t="s">
        <v>831</v>
      </c>
      <c r="D90" s="84" t="s">
        <v>812</v>
      </c>
      <c r="E90" s="84" t="s">
        <v>813</v>
      </c>
      <c r="F90" s="84" t="s">
        <v>814</v>
      </c>
      <c r="G90" s="84" t="s">
        <v>454</v>
      </c>
    </row>
    <row r="91" spans="2:7" ht="30" customHeight="1" x14ac:dyDescent="0.25">
      <c r="B91" s="83" t="s">
        <v>815</v>
      </c>
      <c r="C91" s="88"/>
      <c r="D91" s="88"/>
      <c r="E91" s="77"/>
      <c r="F91" s="77"/>
      <c r="G91" s="77"/>
    </row>
    <row r="92" spans="2:7" ht="30" hidden="1" customHeight="1" x14ac:dyDescent="0.25">
      <c r="B92" s="83" t="s">
        <v>818</v>
      </c>
      <c r="C92" s="88"/>
      <c r="D92" s="88"/>
      <c r="E92" s="77"/>
      <c r="F92" s="77"/>
      <c r="G92" s="77"/>
    </row>
    <row r="93" spans="2:7" ht="30" customHeight="1" x14ac:dyDescent="0.25">
      <c r="B93" s="83" t="s">
        <v>822</v>
      </c>
      <c r="C93" s="88"/>
      <c r="D93" s="88"/>
      <c r="E93" s="77"/>
      <c r="F93" s="77"/>
      <c r="G93" s="77"/>
    </row>
    <row r="94" spans="2:7" ht="47.25" customHeight="1" x14ac:dyDescent="0.25">
      <c r="B94" s="83" t="s">
        <v>825</v>
      </c>
      <c r="C94" s="88"/>
      <c r="D94" s="88"/>
      <c r="E94" s="77"/>
      <c r="F94" s="77"/>
      <c r="G94" s="77"/>
    </row>
    <row r="95" spans="2:7" ht="22.5" customHeight="1" x14ac:dyDescent="0.25">
      <c r="B95" s="83" t="s">
        <v>828</v>
      </c>
      <c r="C95" s="77"/>
      <c r="D95" s="88"/>
      <c r="E95" s="77"/>
      <c r="F95" s="77"/>
      <c r="G95" s="77"/>
    </row>
  </sheetData>
  <mergeCells count="13">
    <mergeCell ref="B89:G89"/>
    <mergeCell ref="B45:G45"/>
    <mergeCell ref="B53:G53"/>
    <mergeCell ref="B61:G61"/>
    <mergeCell ref="B68:G68"/>
    <mergeCell ref="B75:G75"/>
    <mergeCell ref="B82:G82"/>
    <mergeCell ref="B38:G38"/>
    <mergeCell ref="B2:G2"/>
    <mergeCell ref="B9:G9"/>
    <mergeCell ref="B16:G16"/>
    <mergeCell ref="B24:G24"/>
    <mergeCell ref="B31:G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D17" zoomScale="77" zoomScaleNormal="77" workbookViewId="0">
      <selection activeCell="G23" sqref="G2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82" t="s">
        <v>148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4"/>
    </row>
    <row r="2" spans="1:25" s="1" customFormat="1" ht="64.5" customHeight="1" x14ac:dyDescent="0.25">
      <c r="A2" s="385" t="s">
        <v>1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6"/>
      <c r="O2" s="387" t="s">
        <v>2</v>
      </c>
      <c r="P2" s="388"/>
      <c r="Q2" s="388"/>
      <c r="R2" s="388"/>
      <c r="S2" s="388"/>
      <c r="T2" s="388"/>
      <c r="U2" s="388"/>
      <c r="V2" s="388"/>
      <c r="W2" s="388"/>
      <c r="X2" s="388"/>
    </row>
    <row r="3" spans="1:25" ht="19.5" x14ac:dyDescent="0.25">
      <c r="A3" s="389" t="s">
        <v>3</v>
      </c>
      <c r="B3" s="39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89" t="s">
        <v>3</v>
      </c>
      <c r="P3" s="39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72" t="s">
        <v>15</v>
      </c>
      <c r="B4" s="374" t="s">
        <v>149</v>
      </c>
      <c r="C4" s="11"/>
      <c r="D4" s="12"/>
      <c r="E4" s="11"/>
      <c r="F4" s="12"/>
      <c r="G4" s="7"/>
      <c r="H4" s="8"/>
      <c r="I4" s="73" t="s">
        <v>150</v>
      </c>
      <c r="J4" s="74" t="s">
        <v>31</v>
      </c>
      <c r="K4" s="7"/>
      <c r="L4" s="8"/>
      <c r="M4" s="7"/>
      <c r="N4" s="8"/>
      <c r="O4" s="376" t="s">
        <v>15</v>
      </c>
      <c r="P4" s="378" t="s">
        <v>149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3"/>
      <c r="B5" s="375"/>
      <c r="C5" s="7"/>
      <c r="D5" s="8"/>
      <c r="E5" s="19" t="s">
        <v>151</v>
      </c>
      <c r="F5" s="19" t="s">
        <v>18</v>
      </c>
      <c r="G5" s="69" t="s">
        <v>152</v>
      </c>
      <c r="H5" s="68" t="s">
        <v>21</v>
      </c>
      <c r="I5" s="69" t="s">
        <v>153</v>
      </c>
      <c r="J5" s="68" t="s">
        <v>21</v>
      </c>
      <c r="K5" s="7"/>
      <c r="L5" s="8"/>
      <c r="M5" s="7"/>
      <c r="N5" s="8"/>
      <c r="O5" s="377"/>
      <c r="P5" s="379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72" t="s">
        <v>24</v>
      </c>
      <c r="B6" s="374" t="s">
        <v>154</v>
      </c>
      <c r="C6" s="7"/>
      <c r="D6" s="8"/>
      <c r="E6" s="136" t="s">
        <v>37</v>
      </c>
      <c r="F6" s="137" t="s">
        <v>18</v>
      </c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76" t="s">
        <v>24</v>
      </c>
      <c r="P6" s="378" t="s">
        <v>154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3"/>
      <c r="B7" s="375"/>
      <c r="C7" s="19" t="s">
        <v>28</v>
      </c>
      <c r="D7" s="19" t="s">
        <v>155</v>
      </c>
      <c r="E7" s="19" t="s">
        <v>29</v>
      </c>
      <c r="F7" s="19" t="s">
        <v>21</v>
      </c>
      <c r="G7" s="19" t="s">
        <v>49</v>
      </c>
      <c r="H7" s="20" t="s">
        <v>155</v>
      </c>
      <c r="I7" s="19" t="s">
        <v>43</v>
      </c>
      <c r="J7" s="19" t="s">
        <v>31</v>
      </c>
      <c r="K7" s="19" t="s">
        <v>44</v>
      </c>
      <c r="L7" s="19" t="s">
        <v>31</v>
      </c>
      <c r="M7" s="75"/>
      <c r="N7" s="8"/>
      <c r="O7" s="377"/>
      <c r="P7" s="379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72" t="s">
        <v>34</v>
      </c>
      <c r="B8" s="374" t="s">
        <v>156</v>
      </c>
      <c r="C8" s="7"/>
      <c r="D8" s="8"/>
      <c r="F8" s="8"/>
      <c r="G8" s="136" t="s">
        <v>157</v>
      </c>
      <c r="H8" s="137" t="s">
        <v>21</v>
      </c>
      <c r="I8" s="136" t="s">
        <v>39</v>
      </c>
      <c r="J8" s="137" t="s">
        <v>21</v>
      </c>
      <c r="K8" s="16" t="s">
        <v>40</v>
      </c>
      <c r="L8" s="16" t="s">
        <v>21</v>
      </c>
      <c r="M8" s="75"/>
      <c r="N8" s="8"/>
      <c r="O8" s="376" t="s">
        <v>34</v>
      </c>
      <c r="P8" s="378" t="s">
        <v>156</v>
      </c>
      <c r="Q8" s="11"/>
      <c r="R8" s="12"/>
      <c r="S8" s="7"/>
      <c r="T8" s="8"/>
      <c r="U8" s="7"/>
      <c r="V8" s="8"/>
      <c r="W8" s="150" t="s">
        <v>158</v>
      </c>
      <c r="X8" s="151" t="s">
        <v>23</v>
      </c>
    </row>
    <row r="9" spans="1:25" s="13" customFormat="1" ht="42" customHeight="1" x14ac:dyDescent="0.25">
      <c r="A9" s="380"/>
      <c r="B9" s="375"/>
      <c r="C9" s="136" t="s">
        <v>112</v>
      </c>
      <c r="D9" s="137" t="s">
        <v>31</v>
      </c>
      <c r="E9" s="7"/>
      <c r="F9" s="8"/>
      <c r="G9" s="19" t="s">
        <v>30</v>
      </c>
      <c r="H9" s="19" t="s">
        <v>31</v>
      </c>
      <c r="I9" s="11"/>
      <c r="J9" s="12"/>
      <c r="K9" s="150" t="s">
        <v>159</v>
      </c>
      <c r="L9" s="151" t="s">
        <v>23</v>
      </c>
      <c r="M9" s="7"/>
      <c r="N9" s="8"/>
      <c r="O9" s="381"/>
      <c r="P9" s="379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72" t="s">
        <v>45</v>
      </c>
      <c r="B10" s="374" t="s">
        <v>160</v>
      </c>
      <c r="C10" s="69" t="s">
        <v>161</v>
      </c>
      <c r="D10" s="68" t="s">
        <v>18</v>
      </c>
      <c r="E10" s="69" t="s">
        <v>162</v>
      </c>
      <c r="F10" s="68" t="s">
        <v>18</v>
      </c>
      <c r="G10" s="73" t="s">
        <v>163</v>
      </c>
      <c r="H10" s="74" t="s">
        <v>155</v>
      </c>
      <c r="I10" s="7"/>
      <c r="J10" s="8"/>
      <c r="K10" s="7" t="s">
        <v>51</v>
      </c>
      <c r="L10" s="8"/>
      <c r="M10" s="7"/>
      <c r="N10" s="8"/>
      <c r="O10" s="376" t="s">
        <v>45</v>
      </c>
      <c r="P10" s="378" t="s">
        <v>160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73"/>
      <c r="B11" s="375"/>
      <c r="C11" s="7"/>
      <c r="D11" s="8"/>
      <c r="E11" s="19" t="s">
        <v>20</v>
      </c>
      <c r="F11" s="19" t="s">
        <v>21</v>
      </c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77"/>
      <c r="P11" s="379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72" t="s">
        <v>56</v>
      </c>
      <c r="B12" s="374" t="s">
        <v>164</v>
      </c>
      <c r="C12" s="7"/>
      <c r="D12" s="8"/>
      <c r="E12" s="7"/>
      <c r="F12" s="7"/>
      <c r="G12" s="7"/>
      <c r="H12" s="8"/>
      <c r="I12" s="19" t="s">
        <v>50</v>
      </c>
      <c r="J12" s="19" t="s">
        <v>18</v>
      </c>
      <c r="K12" s="7"/>
      <c r="L12" s="8"/>
      <c r="M12" s="7"/>
      <c r="N12" s="8"/>
      <c r="O12" s="376" t="s">
        <v>56</v>
      </c>
      <c r="P12" s="378" t="s">
        <v>164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25">
      <c r="A13" s="373"/>
      <c r="B13" s="375"/>
      <c r="C13" s="136" t="s">
        <v>61</v>
      </c>
      <c r="D13" s="137" t="s">
        <v>21</v>
      </c>
      <c r="E13" s="73" t="s">
        <v>165</v>
      </c>
      <c r="F13" s="74" t="s">
        <v>155</v>
      </c>
      <c r="G13" s="136" t="s">
        <v>63</v>
      </c>
      <c r="H13" s="137" t="s">
        <v>31</v>
      </c>
      <c r="I13" s="16" t="s">
        <v>62</v>
      </c>
      <c r="J13" s="16" t="s">
        <v>31</v>
      </c>
      <c r="K13" s="7"/>
      <c r="L13" s="8"/>
      <c r="M13" s="7"/>
      <c r="N13" s="8"/>
      <c r="O13" s="377"/>
      <c r="P13" s="379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166</v>
      </c>
      <c r="C14" s="73" t="s">
        <v>103</v>
      </c>
      <c r="D14" s="74" t="s">
        <v>155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34" t="s">
        <v>166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167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34" t="s">
        <v>167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89" t="s">
        <v>3</v>
      </c>
      <c r="B16" s="390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89" t="s">
        <v>3</v>
      </c>
      <c r="P16" s="390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72" t="s">
        <v>15</v>
      </c>
      <c r="B17" s="374" t="s">
        <v>168</v>
      </c>
      <c r="C17" s="69" t="s">
        <v>169</v>
      </c>
      <c r="D17" s="68" t="s">
        <v>21</v>
      </c>
      <c r="E17" s="69" t="s">
        <v>170</v>
      </c>
      <c r="F17" s="68" t="s">
        <v>21</v>
      </c>
      <c r="G17" s="7"/>
      <c r="H17" s="8"/>
      <c r="I17" s="16" t="s">
        <v>171</v>
      </c>
      <c r="J17" s="16" t="s">
        <v>31</v>
      </c>
      <c r="K17" s="75"/>
      <c r="L17" s="8"/>
      <c r="M17" s="7"/>
      <c r="N17" s="8"/>
      <c r="O17" s="376" t="s">
        <v>15</v>
      </c>
      <c r="P17" s="378" t="s">
        <v>168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73"/>
      <c r="B18" s="375"/>
      <c r="C18" s="7"/>
      <c r="D18" s="8"/>
      <c r="E18" s="7"/>
      <c r="F18" s="8"/>
      <c r="G18" s="19" t="s">
        <v>73</v>
      </c>
      <c r="H18" s="20" t="s">
        <v>155</v>
      </c>
      <c r="I18" s="19" t="s">
        <v>72</v>
      </c>
      <c r="J18" s="19" t="s">
        <v>18</v>
      </c>
      <c r="K18" s="19" t="s">
        <v>172</v>
      </c>
      <c r="L18" s="20" t="s">
        <v>31</v>
      </c>
      <c r="M18" s="7"/>
      <c r="N18" s="8"/>
      <c r="O18" s="377"/>
      <c r="P18" s="379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72" t="s">
        <v>24</v>
      </c>
      <c r="B19" s="374" t="s">
        <v>173</v>
      </c>
      <c r="C19" s="136" t="s">
        <v>77</v>
      </c>
      <c r="D19" s="137" t="s">
        <v>18</v>
      </c>
      <c r="E19" s="69" t="s">
        <v>174</v>
      </c>
      <c r="F19" s="68" t="s">
        <v>18</v>
      </c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76" t="s">
        <v>24</v>
      </c>
      <c r="P19" s="378" t="s">
        <v>173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73"/>
      <c r="B20" s="375"/>
      <c r="C20" s="7"/>
      <c r="D20" s="8"/>
      <c r="E20" s="11"/>
      <c r="F20" s="12"/>
      <c r="G20" s="7"/>
      <c r="H20" s="8"/>
      <c r="I20" s="136" t="s">
        <v>85</v>
      </c>
      <c r="J20" s="137" t="s">
        <v>31</v>
      </c>
      <c r="K20" s="136" t="s">
        <v>101</v>
      </c>
      <c r="L20" s="137" t="s">
        <v>31</v>
      </c>
      <c r="N20" s="8"/>
      <c r="O20" s="377"/>
      <c r="P20" s="379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72" t="s">
        <v>34</v>
      </c>
      <c r="B21" s="374" t="s">
        <v>176</v>
      </c>
      <c r="C21" s="7"/>
      <c r="D21" s="8"/>
      <c r="E21" s="7"/>
      <c r="F21" s="8"/>
      <c r="G21" s="7"/>
      <c r="H21" s="8"/>
      <c r="I21" s="69" t="s">
        <v>177</v>
      </c>
      <c r="J21" s="68" t="s">
        <v>18</v>
      </c>
      <c r="K21" s="7"/>
      <c r="L21" s="8"/>
      <c r="M21" s="7"/>
      <c r="N21" s="8"/>
      <c r="O21" s="376" t="s">
        <v>34</v>
      </c>
      <c r="P21" s="378" t="s">
        <v>176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73"/>
      <c r="B22" s="375"/>
      <c r="C22" s="7"/>
      <c r="D22" s="8"/>
      <c r="E22" s="7"/>
      <c r="F22" s="8"/>
      <c r="G22" s="73" t="s">
        <v>178</v>
      </c>
      <c r="H22" s="74" t="s">
        <v>31</v>
      </c>
      <c r="I22" s="136" t="s">
        <v>125</v>
      </c>
      <c r="J22" s="137" t="s">
        <v>21</v>
      </c>
      <c r="K22" s="16" t="s">
        <v>74</v>
      </c>
      <c r="L22" s="16" t="s">
        <v>21</v>
      </c>
      <c r="M22" s="7"/>
      <c r="N22" s="8"/>
      <c r="O22" s="377"/>
      <c r="P22" s="379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72" t="s">
        <v>45</v>
      </c>
      <c r="B23" s="374" t="s">
        <v>179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180</v>
      </c>
      <c r="J23" s="68" t="s">
        <v>21</v>
      </c>
      <c r="K23" s="136" t="s">
        <v>91</v>
      </c>
      <c r="L23" s="137" t="s">
        <v>21</v>
      </c>
      <c r="M23" s="89"/>
      <c r="N23" s="8"/>
      <c r="O23" s="376" t="s">
        <v>45</v>
      </c>
      <c r="P23" s="378" t="s">
        <v>179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73"/>
      <c r="B24" s="375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77"/>
      <c r="P24" s="379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72" t="s">
        <v>56</v>
      </c>
      <c r="B25" s="374" t="s">
        <v>181</v>
      </c>
      <c r="C25" s="136" t="s">
        <v>95</v>
      </c>
      <c r="D25" s="137" t="s">
        <v>21</v>
      </c>
      <c r="E25" s="7"/>
      <c r="F25" s="8"/>
      <c r="G25" s="19" t="s">
        <v>97</v>
      </c>
      <c r="H25" s="20" t="s">
        <v>155</v>
      </c>
      <c r="I25" s="19" t="s">
        <v>80</v>
      </c>
      <c r="J25" s="20" t="s">
        <v>21</v>
      </c>
      <c r="K25" s="7"/>
      <c r="L25" s="8"/>
      <c r="M25" s="7" t="s">
        <v>51</v>
      </c>
      <c r="N25" s="8"/>
      <c r="O25" s="376" t="s">
        <v>56</v>
      </c>
      <c r="P25" s="378" t="s">
        <v>181</v>
      </c>
      <c r="Q25" s="138"/>
      <c r="R25" s="139"/>
      <c r="S25" s="139"/>
      <c r="T25" s="139"/>
      <c r="U25" s="150" t="s">
        <v>53</v>
      </c>
      <c r="V25" s="151" t="s">
        <v>23</v>
      </c>
      <c r="W25" s="150" t="s">
        <v>182</v>
      </c>
      <c r="X25" s="151" t="s">
        <v>23</v>
      </c>
    </row>
    <row r="26" spans="1:33" s="13" customFormat="1" ht="43.5" customHeight="1" x14ac:dyDescent="0.25">
      <c r="A26" s="373"/>
      <c r="B26" s="375"/>
      <c r="C26" s="69" t="s">
        <v>132</v>
      </c>
      <c r="D26" s="68" t="s">
        <v>18</v>
      </c>
      <c r="E26" s="19" t="s">
        <v>99</v>
      </c>
      <c r="F26" s="20" t="s">
        <v>18</v>
      </c>
      <c r="G26" s="136" t="s">
        <v>86</v>
      </c>
      <c r="H26" s="137" t="s">
        <v>31</v>
      </c>
      <c r="I26" s="136" t="s">
        <v>100</v>
      </c>
      <c r="J26" s="137" t="s">
        <v>31</v>
      </c>
      <c r="K26" s="7"/>
      <c r="L26" s="8"/>
      <c r="M26" s="7"/>
      <c r="N26" s="8"/>
      <c r="O26" s="377"/>
      <c r="P26" s="379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25">
      <c r="A27" s="6" t="s">
        <v>64</v>
      </c>
      <c r="B27" s="132" t="s">
        <v>183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34" t="s">
        <v>183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66</v>
      </c>
      <c r="B28" s="132" t="s">
        <v>184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34" t="s">
        <v>184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89" t="s">
        <v>3</v>
      </c>
      <c r="B29" s="390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89" t="s">
        <v>3</v>
      </c>
      <c r="P29" s="390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91" t="s">
        <v>15</v>
      </c>
      <c r="B30" s="374" t="s">
        <v>185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376" t="s">
        <v>15</v>
      </c>
      <c r="P30" s="378" t="s">
        <v>185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92"/>
      <c r="B31" s="375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377"/>
      <c r="P31" s="379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91" t="s">
        <v>24</v>
      </c>
      <c r="B32" s="374" t="s">
        <v>186</v>
      </c>
      <c r="C32" s="19" t="s">
        <v>28</v>
      </c>
      <c r="D32" s="19" t="s">
        <v>155</v>
      </c>
      <c r="E32" s="19" t="s">
        <v>29</v>
      </c>
      <c r="F32" s="19" t="s">
        <v>21</v>
      </c>
      <c r="G32" s="16" t="s">
        <v>26</v>
      </c>
      <c r="H32" s="16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76" t="s">
        <v>24</v>
      </c>
      <c r="P32" s="378" t="s">
        <v>186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92"/>
      <c r="B33" s="375"/>
      <c r="C33" s="136" t="s">
        <v>112</v>
      </c>
      <c r="D33" s="137" t="s">
        <v>31</v>
      </c>
      <c r="E33" s="7"/>
      <c r="F33" s="7"/>
      <c r="G33" s="36" t="s">
        <v>187</v>
      </c>
      <c r="H33" s="32" t="s">
        <v>155</v>
      </c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81"/>
      <c r="P33" s="379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91" t="s">
        <v>34</v>
      </c>
      <c r="B34" s="374" t="s">
        <v>188</v>
      </c>
      <c r="C34" s="136" t="s">
        <v>37</v>
      </c>
      <c r="D34" s="137" t="s">
        <v>18</v>
      </c>
      <c r="E34" s="136" t="s">
        <v>77</v>
      </c>
      <c r="F34" s="137" t="s">
        <v>18</v>
      </c>
      <c r="G34" s="69" t="s">
        <v>189</v>
      </c>
      <c r="H34" s="68" t="s">
        <v>18</v>
      </c>
      <c r="I34" s="16" t="s">
        <v>38</v>
      </c>
      <c r="J34" s="16" t="s">
        <v>21</v>
      </c>
      <c r="K34" s="136" t="s">
        <v>40</v>
      </c>
      <c r="L34" s="137" t="s">
        <v>21</v>
      </c>
      <c r="M34" s="139"/>
      <c r="N34" s="139"/>
      <c r="O34" s="376" t="s">
        <v>34</v>
      </c>
      <c r="P34" s="378" t="s">
        <v>188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400"/>
      <c r="B35" s="401"/>
      <c r="C35" s="36" t="s">
        <v>190</v>
      </c>
      <c r="D35" s="32" t="s">
        <v>155</v>
      </c>
      <c r="E35" s="19" t="s">
        <v>191</v>
      </c>
      <c r="F35" s="19" t="s">
        <v>31</v>
      </c>
      <c r="G35" s="19" t="s">
        <v>49</v>
      </c>
      <c r="H35" s="19" t="s">
        <v>155</v>
      </c>
      <c r="I35" s="7"/>
      <c r="J35" s="7"/>
      <c r="K35" s="19" t="s">
        <v>81</v>
      </c>
      <c r="L35" s="20" t="s">
        <v>31</v>
      </c>
      <c r="M35" s="75"/>
      <c r="N35" s="7"/>
      <c r="O35" s="381"/>
      <c r="P35" s="402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25">
      <c r="A36" s="392"/>
      <c r="B36" s="375"/>
      <c r="C36" s="7"/>
      <c r="D36" s="8"/>
      <c r="E36" s="7"/>
      <c r="F36" s="8"/>
      <c r="G36" s="7"/>
      <c r="H36" s="8"/>
      <c r="I36" s="7"/>
      <c r="J36" s="7"/>
      <c r="K36" s="150" t="s">
        <v>159</v>
      </c>
      <c r="L36" s="151" t="s">
        <v>23</v>
      </c>
      <c r="M36" s="75"/>
      <c r="N36" s="7"/>
      <c r="O36" s="381"/>
      <c r="P36" s="379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72" t="s">
        <v>45</v>
      </c>
      <c r="B37" s="374" t="s">
        <v>192</v>
      </c>
      <c r="C37" s="69" t="s">
        <v>161</v>
      </c>
      <c r="D37" s="68" t="s">
        <v>18</v>
      </c>
      <c r="E37" s="69" t="s">
        <v>162</v>
      </c>
      <c r="F37" s="68" t="s">
        <v>18</v>
      </c>
      <c r="G37" s="7"/>
      <c r="H37" s="7"/>
      <c r="I37" s="136" t="s">
        <v>85</v>
      </c>
      <c r="J37" s="137" t="s">
        <v>31</v>
      </c>
      <c r="K37" s="136" t="s">
        <v>101</v>
      </c>
      <c r="L37" s="137" t="s">
        <v>31</v>
      </c>
      <c r="M37" s="7"/>
      <c r="N37" s="8"/>
      <c r="O37" s="376" t="s">
        <v>45</v>
      </c>
      <c r="P37" s="378" t="s">
        <v>192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25">
      <c r="A38" s="380"/>
      <c r="B38" s="375"/>
      <c r="C38" s="19" t="s">
        <v>20</v>
      </c>
      <c r="D38" s="19" t="s">
        <v>21</v>
      </c>
      <c r="E38" s="16" t="s">
        <v>193</v>
      </c>
      <c r="F38" s="16" t="s">
        <v>31</v>
      </c>
      <c r="G38" s="16" t="s">
        <v>73</v>
      </c>
      <c r="H38" s="16" t="s">
        <v>155</v>
      </c>
      <c r="I38" s="7"/>
      <c r="J38" s="8"/>
      <c r="K38" s="7"/>
      <c r="L38" s="7"/>
      <c r="M38" s="7"/>
      <c r="N38" s="8"/>
      <c r="O38" s="377"/>
      <c r="P38" s="379"/>
      <c r="Q38" s="11"/>
      <c r="R38" s="12"/>
      <c r="S38" s="7"/>
      <c r="T38" s="8"/>
      <c r="U38" s="150" t="s">
        <v>53</v>
      </c>
      <c r="V38" s="151" t="s">
        <v>23</v>
      </c>
      <c r="W38" s="150" t="s">
        <v>182</v>
      </c>
      <c r="X38" s="151" t="s">
        <v>23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372" t="s">
        <v>56</v>
      </c>
      <c r="B39" s="374" t="s">
        <v>194</v>
      </c>
      <c r="C39" s="19" t="s">
        <v>114</v>
      </c>
      <c r="D39" s="19" t="s">
        <v>18</v>
      </c>
      <c r="E39" s="19" t="s">
        <v>43</v>
      </c>
      <c r="F39" s="19" t="s">
        <v>31</v>
      </c>
      <c r="G39" s="16" t="s">
        <v>50</v>
      </c>
      <c r="H39" s="16" t="s">
        <v>18</v>
      </c>
      <c r="I39" s="19" t="s">
        <v>72</v>
      </c>
      <c r="J39" s="19" t="s">
        <v>18</v>
      </c>
      <c r="K39" s="7"/>
      <c r="L39" s="8"/>
      <c r="M39" s="93"/>
      <c r="N39" s="8"/>
      <c r="O39" s="376" t="s">
        <v>56</v>
      </c>
      <c r="P39" s="378" t="s">
        <v>194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373"/>
      <c r="B40" s="375"/>
      <c r="C40" s="136" t="s">
        <v>61</v>
      </c>
      <c r="D40" s="137" t="s">
        <v>21</v>
      </c>
      <c r="E40" s="16" t="s">
        <v>95</v>
      </c>
      <c r="F40" s="16" t="s">
        <v>21</v>
      </c>
      <c r="G40" s="136" t="s">
        <v>63</v>
      </c>
      <c r="H40" s="137" t="s">
        <v>31</v>
      </c>
      <c r="I40" s="136" t="s">
        <v>54</v>
      </c>
      <c r="J40" s="137" t="s">
        <v>31</v>
      </c>
      <c r="K40" s="7"/>
      <c r="L40" s="8"/>
      <c r="M40" s="152"/>
      <c r="N40" s="147"/>
      <c r="O40" s="377"/>
      <c r="P40" s="379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25">
      <c r="A41" s="157" t="s">
        <v>64</v>
      </c>
      <c r="B41" s="35" t="s">
        <v>195</v>
      </c>
      <c r="C41" s="7" t="s">
        <v>196</v>
      </c>
      <c r="D41" s="8"/>
      <c r="E41" s="7" t="s">
        <v>51</v>
      </c>
      <c r="F41" s="8"/>
      <c r="I41" s="7"/>
      <c r="J41" s="8"/>
      <c r="K41" s="8"/>
      <c r="L41" s="21"/>
      <c r="M41" s="8"/>
      <c r="N41" s="21"/>
      <c r="O41" s="158" t="s">
        <v>64</v>
      </c>
      <c r="P41" s="10" t="s">
        <v>195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25">
      <c r="A42" s="157" t="s">
        <v>66</v>
      </c>
      <c r="B42" s="35" t="s">
        <v>121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66</v>
      </c>
      <c r="P42" s="10" t="s">
        <v>121</v>
      </c>
      <c r="Q42" s="164"/>
      <c r="R42" s="163"/>
      <c r="S42" s="14"/>
      <c r="T42" s="8"/>
      <c r="U42" s="21"/>
      <c r="V42" s="8"/>
      <c r="W42" s="11"/>
      <c r="X42" s="8"/>
    </row>
    <row r="43" spans="1:33" ht="24.95" customHeight="1" x14ac:dyDescent="0.25">
      <c r="A43" s="389" t="s">
        <v>3</v>
      </c>
      <c r="B43" s="390"/>
      <c r="C43" s="4" t="s">
        <v>11</v>
      </c>
      <c r="D43" s="4" t="s">
        <v>5</v>
      </c>
      <c r="E43" s="4" t="s">
        <v>12</v>
      </c>
      <c r="F43" s="4" t="s">
        <v>5</v>
      </c>
      <c r="G43" s="4" t="s">
        <v>13</v>
      </c>
      <c r="H43" s="4" t="s">
        <v>5</v>
      </c>
      <c r="I43" s="4" t="s">
        <v>14</v>
      </c>
      <c r="J43" s="4" t="s">
        <v>5</v>
      </c>
      <c r="K43" s="5" t="s">
        <v>9</v>
      </c>
      <c r="L43" s="2" t="s">
        <v>5</v>
      </c>
      <c r="M43" s="5" t="s">
        <v>10</v>
      </c>
      <c r="N43" s="2" t="s">
        <v>5</v>
      </c>
      <c r="O43" s="389" t="s">
        <v>3</v>
      </c>
      <c r="P43" s="390"/>
      <c r="Q43" s="3" t="s">
        <v>11</v>
      </c>
      <c r="R43" s="4" t="s">
        <v>5</v>
      </c>
      <c r="S43" s="4" t="s">
        <v>12</v>
      </c>
      <c r="T43" s="4" t="s">
        <v>5</v>
      </c>
      <c r="U43" s="4" t="s">
        <v>13</v>
      </c>
      <c r="V43" s="4" t="s">
        <v>5</v>
      </c>
      <c r="W43" s="4" t="s">
        <v>14</v>
      </c>
      <c r="X43" s="4" t="s">
        <v>5</v>
      </c>
    </row>
    <row r="44" spans="1:33" s="13" customFormat="1" ht="44.25" customHeight="1" x14ac:dyDescent="0.25">
      <c r="A44" s="372" t="s">
        <v>15</v>
      </c>
      <c r="B44" s="374" t="s">
        <v>197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376" t="s">
        <v>15</v>
      </c>
      <c r="P44" s="378" t="s">
        <v>197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25">
      <c r="A45" s="373"/>
      <c r="B45" s="375"/>
      <c r="C45" s="7" t="s">
        <v>196</v>
      </c>
      <c r="D45" s="8"/>
      <c r="E45" s="7" t="s">
        <v>196</v>
      </c>
      <c r="F45" s="8"/>
      <c r="G45" s="7" t="s">
        <v>196</v>
      </c>
      <c r="H45" s="7"/>
      <c r="I45" s="7" t="s">
        <v>196</v>
      </c>
      <c r="J45" s="8"/>
      <c r="K45" s="7" t="s">
        <v>196</v>
      </c>
      <c r="L45" s="8"/>
      <c r="M45" s="7"/>
      <c r="N45" s="8"/>
      <c r="O45" s="377"/>
      <c r="P45" s="379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372" t="s">
        <v>24</v>
      </c>
      <c r="B46" s="374" t="s">
        <v>198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376" t="s">
        <v>24</v>
      </c>
      <c r="P46" s="378" t="s">
        <v>198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25">
      <c r="A47" s="380"/>
      <c r="B47" s="375"/>
      <c r="C47" s="7" t="s">
        <v>196</v>
      </c>
      <c r="D47" s="8"/>
      <c r="E47" s="7" t="s">
        <v>196</v>
      </c>
      <c r="F47" s="8"/>
      <c r="G47" s="7" t="s">
        <v>196</v>
      </c>
      <c r="H47" s="12"/>
      <c r="I47" s="7" t="s">
        <v>196</v>
      </c>
      <c r="J47" s="8"/>
      <c r="K47" s="7" t="s">
        <v>196</v>
      </c>
      <c r="L47" s="8"/>
      <c r="M47" s="7"/>
      <c r="N47" s="7"/>
      <c r="O47" s="381"/>
      <c r="P47" s="379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25">
      <c r="A48" s="372" t="s">
        <v>34</v>
      </c>
      <c r="B48" s="374" t="s">
        <v>199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376" t="s">
        <v>34</v>
      </c>
      <c r="P48" s="378" t="s">
        <v>199</v>
      </c>
      <c r="Q48" s="7" t="s">
        <v>196</v>
      </c>
      <c r="R48" s="8"/>
      <c r="S48" s="7" t="s">
        <v>196</v>
      </c>
      <c r="T48" s="8"/>
      <c r="U48" s="7" t="s">
        <v>196</v>
      </c>
      <c r="V48" s="103"/>
      <c r="W48" s="7" t="s">
        <v>196</v>
      </c>
      <c r="X48" s="149"/>
    </row>
    <row r="49" spans="1:24" s="13" customFormat="1" ht="43.5" customHeight="1" x14ac:dyDescent="0.25">
      <c r="A49" s="380"/>
      <c r="B49" s="375"/>
      <c r="C49" s="7" t="s">
        <v>196</v>
      </c>
      <c r="D49" s="8"/>
      <c r="E49" s="7" t="s">
        <v>196</v>
      </c>
      <c r="F49" s="8"/>
      <c r="G49" s="7" t="s">
        <v>196</v>
      </c>
      <c r="H49" s="12"/>
      <c r="I49" s="7" t="s">
        <v>196</v>
      </c>
      <c r="J49" s="8"/>
      <c r="K49" s="7" t="s">
        <v>196</v>
      </c>
      <c r="L49" s="8"/>
      <c r="M49" s="7"/>
      <c r="N49" s="8"/>
      <c r="O49" s="381"/>
      <c r="P49" s="379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25">
      <c r="A50" s="372" t="s">
        <v>45</v>
      </c>
      <c r="B50" s="374" t="s">
        <v>200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376" t="s">
        <v>45</v>
      </c>
      <c r="P50" s="378" t="s">
        <v>200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25">
      <c r="A51" s="373"/>
      <c r="B51" s="375"/>
      <c r="C51" s="7" t="s">
        <v>196</v>
      </c>
      <c r="D51" s="8"/>
      <c r="E51" s="7" t="s">
        <v>196</v>
      </c>
      <c r="F51" s="8"/>
      <c r="G51" s="7" t="s">
        <v>196</v>
      </c>
      <c r="H51" s="8"/>
      <c r="I51" s="7" t="s">
        <v>196</v>
      </c>
      <c r="J51" s="8"/>
      <c r="K51" s="7" t="s">
        <v>196</v>
      </c>
      <c r="L51" s="8"/>
      <c r="M51" s="89"/>
      <c r="N51" s="8"/>
      <c r="O51" s="377"/>
      <c r="P51" s="379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372" t="s">
        <v>56</v>
      </c>
      <c r="B52" s="374" t="s">
        <v>201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376" t="s">
        <v>56</v>
      </c>
      <c r="P52" s="378" t="s">
        <v>201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25">
      <c r="A53" s="373"/>
      <c r="B53" s="375"/>
      <c r="C53" s="7" t="s">
        <v>196</v>
      </c>
      <c r="D53" s="8"/>
      <c r="E53" s="7" t="s">
        <v>196</v>
      </c>
      <c r="F53" s="12"/>
      <c r="G53" s="7" t="s">
        <v>196</v>
      </c>
      <c r="H53" s="8"/>
      <c r="I53" s="7" t="s">
        <v>196</v>
      </c>
      <c r="J53" s="7"/>
      <c r="K53" s="7" t="s">
        <v>196</v>
      </c>
      <c r="L53" s="8"/>
      <c r="M53" s="7"/>
      <c r="N53" s="8"/>
      <c r="O53" s="377"/>
      <c r="P53" s="379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25">
      <c r="A54" s="157" t="s">
        <v>64</v>
      </c>
      <c r="B54" s="98" t="s">
        <v>202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64</v>
      </c>
      <c r="P54" s="97" t="s">
        <v>202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25">
      <c r="A55" s="157" t="s">
        <v>66</v>
      </c>
      <c r="B55" s="98" t="s">
        <v>203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66</v>
      </c>
      <c r="P55" s="97" t="s">
        <v>203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393">
        <f>SUM(M56:N56)</f>
        <v>18</v>
      </c>
      <c r="P56" s="393"/>
      <c r="Q56" s="72" t="s">
        <v>135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94">
        <f>SUM(M57:N57)</f>
        <v>10</v>
      </c>
      <c r="P57" s="394"/>
      <c r="Q57" s="47" t="s">
        <v>136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95">
        <f>SUM(M58:N58)</f>
        <v>4</v>
      </c>
      <c r="P58" s="395"/>
      <c r="Q58" s="48" t="s">
        <v>137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396">
        <f>SUM(M59:N59)</f>
        <v>14</v>
      </c>
      <c r="P59" s="396"/>
      <c r="Q59" s="49" t="s">
        <v>138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397">
        <f>SUM(M60:N60)</f>
        <v>16</v>
      </c>
      <c r="P60" s="397"/>
      <c r="Q60" s="41" t="s">
        <v>139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2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398" t="s">
        <v>142</v>
      </c>
      <c r="P61" s="398"/>
      <c r="T61" s="94"/>
      <c r="U61" t="s">
        <v>143</v>
      </c>
    </row>
    <row r="62" spans="1:24" ht="29.25" customHeight="1" x14ac:dyDescent="0.25">
      <c r="I62" s="24" t="s">
        <v>135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393">
        <f>SUM(M62:N62)</f>
        <v>20</v>
      </c>
      <c r="P62" s="393"/>
      <c r="T62" s="94"/>
    </row>
    <row r="63" spans="1:24" ht="29.25" customHeight="1" x14ac:dyDescent="0.25">
      <c r="I63" s="27" t="s">
        <v>136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394">
        <f>SUM(M63:N63)</f>
        <v>6</v>
      </c>
      <c r="P63" s="394"/>
      <c r="T63" s="94"/>
    </row>
    <row r="64" spans="1:24" ht="29.25" customHeight="1" x14ac:dyDescent="0.4">
      <c r="H64" s="34"/>
      <c r="I64" s="37" t="s">
        <v>137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395">
        <f>SUM(M64:N64)</f>
        <v>4</v>
      </c>
      <c r="P64" s="395"/>
      <c r="T64" s="94"/>
    </row>
    <row r="65" spans="1:20" ht="29.25" customHeight="1" x14ac:dyDescent="0.4">
      <c r="H65" s="34"/>
      <c r="I65" s="30" t="s">
        <v>138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396">
        <f>SUM(M65:N65)</f>
        <v>12</v>
      </c>
      <c r="P65" s="396"/>
      <c r="T65" s="94"/>
    </row>
    <row r="66" spans="1:20" ht="29.25" customHeight="1" x14ac:dyDescent="0.4">
      <c r="H66" s="34"/>
      <c r="I66" s="39" t="s">
        <v>139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397">
        <f>SUM(M66:N66)</f>
        <v>18</v>
      </c>
      <c r="P66" s="397"/>
      <c r="T66" s="94"/>
    </row>
    <row r="67" spans="1:20" ht="29.25" customHeight="1" x14ac:dyDescent="0.2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398" t="s">
        <v>142</v>
      </c>
      <c r="P67" s="398"/>
      <c r="T67" s="94"/>
    </row>
    <row r="68" spans="1:20" ht="29.25" customHeight="1" x14ac:dyDescent="0.25">
      <c r="G68" s="399"/>
      <c r="I68" s="24" t="s">
        <v>135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393">
        <f>SUM(M68:N68)</f>
        <v>22</v>
      </c>
      <c r="P68" s="393"/>
      <c r="T68" s="94"/>
    </row>
    <row r="69" spans="1:20" ht="29.25" customHeight="1" x14ac:dyDescent="0.25">
      <c r="G69" s="399"/>
      <c r="I69" s="27" t="s">
        <v>136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394">
        <f>SUM(M69:N69)</f>
        <v>10</v>
      </c>
      <c r="P69" s="394"/>
      <c r="T69" s="94"/>
    </row>
    <row r="70" spans="1:20" ht="29.25" customHeight="1" x14ac:dyDescent="0.25">
      <c r="G70" s="399"/>
      <c r="I70" s="37" t="s">
        <v>137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395">
        <f>SUM(M70:N70)</f>
        <v>8</v>
      </c>
      <c r="P70" s="395"/>
      <c r="T70" s="94"/>
    </row>
    <row r="71" spans="1:20" ht="29.25" customHeight="1" x14ac:dyDescent="0.25">
      <c r="G71" s="399"/>
      <c r="I71" s="30" t="s">
        <v>138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396">
        <f>SUM(M71:N71)</f>
        <v>20</v>
      </c>
      <c r="P71" s="396"/>
      <c r="T71" s="94"/>
    </row>
    <row r="72" spans="1:20" ht="29.25" customHeight="1" x14ac:dyDescent="0.25">
      <c r="G72" s="399"/>
      <c r="I72" s="39" t="s">
        <v>139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397">
        <f>SUM(M72:N72)</f>
        <v>12</v>
      </c>
      <c r="P72" s="397"/>
      <c r="T72" s="94"/>
    </row>
    <row r="73" spans="1:20" ht="29.25" customHeight="1" x14ac:dyDescent="0.25">
      <c r="G73" s="86"/>
      <c r="I73" s="22" t="s">
        <v>145</v>
      </c>
      <c r="J73" s="22"/>
      <c r="K73" s="23" t="s">
        <v>3</v>
      </c>
      <c r="L73" s="23" t="s">
        <v>141</v>
      </c>
      <c r="M73" s="23" t="s">
        <v>3</v>
      </c>
      <c r="N73" s="23" t="s">
        <v>141</v>
      </c>
      <c r="O73" s="398" t="s">
        <v>142</v>
      </c>
      <c r="P73" s="398"/>
      <c r="Q73" s="23" t="s">
        <v>146</v>
      </c>
      <c r="R73" s="23" t="s">
        <v>3</v>
      </c>
      <c r="S73" s="23" t="s">
        <v>141</v>
      </c>
      <c r="T73" s="23" t="s">
        <v>142</v>
      </c>
    </row>
    <row r="74" spans="1:20" ht="29.25" customHeight="1" x14ac:dyDescent="0.25">
      <c r="I74" s="22" t="s">
        <v>147</v>
      </c>
      <c r="J74" s="33"/>
      <c r="K74" s="23" t="s">
        <v>3</v>
      </c>
      <c r="L74" s="23" t="s">
        <v>141</v>
      </c>
      <c r="M74" s="23" t="s">
        <v>3</v>
      </c>
      <c r="N74" s="23" t="s">
        <v>141</v>
      </c>
      <c r="O74" s="398" t="s">
        <v>142</v>
      </c>
      <c r="P74" s="398"/>
      <c r="T74" s="94"/>
    </row>
    <row r="75" spans="1:20" ht="29.25" customHeight="1" x14ac:dyDescent="0.25">
      <c r="I75" s="24" t="s">
        <v>135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393">
        <f>SUM(M75:N75)</f>
        <v>0</v>
      </c>
      <c r="P75" s="393"/>
      <c r="T75" s="94"/>
    </row>
    <row r="76" spans="1:20" ht="29.25" customHeight="1" x14ac:dyDescent="0.25">
      <c r="I76" s="27" t="s">
        <v>136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394">
        <f>SUM(M76:N76)</f>
        <v>0</v>
      </c>
      <c r="P76" s="394"/>
      <c r="T76" s="94"/>
    </row>
    <row r="77" spans="1:20" ht="29.25" customHeight="1" x14ac:dyDescent="0.4">
      <c r="H77" s="34"/>
      <c r="I77" s="37" t="s">
        <v>137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395">
        <f>SUM(M77:N77)</f>
        <v>0</v>
      </c>
      <c r="P77" s="395"/>
      <c r="T77" s="94"/>
    </row>
    <row r="78" spans="1:20" ht="29.25" customHeight="1" x14ac:dyDescent="0.4">
      <c r="H78" s="34"/>
      <c r="I78" s="30" t="s">
        <v>138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396">
        <f>SUM(M78:N78)</f>
        <v>0</v>
      </c>
      <c r="P78" s="396"/>
      <c r="T78" s="94"/>
    </row>
    <row r="79" spans="1:20" ht="26.25" x14ac:dyDescent="0.4">
      <c r="H79" s="34"/>
      <c r="I79" s="39" t="s">
        <v>139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397">
        <f>SUM(M79:N79)</f>
        <v>0</v>
      </c>
      <c r="P79" s="397"/>
      <c r="Q79" s="95"/>
      <c r="R79" s="95"/>
      <c r="S79" s="95"/>
      <c r="T79" s="96"/>
    </row>
    <row r="80" spans="1:20" ht="26.25" x14ac:dyDescent="0.4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79"/>
  <sheetViews>
    <sheetView topLeftCell="A12" zoomScale="77" zoomScaleNormal="77" workbookViewId="0">
      <selection activeCell="C44" sqref="C4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82" t="s">
        <v>204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4"/>
    </row>
    <row r="2" spans="1:25" s="1" customFormat="1" ht="64.5" customHeight="1" x14ac:dyDescent="0.25">
      <c r="A2" s="385" t="s">
        <v>1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6"/>
      <c r="O2" s="387" t="s">
        <v>2</v>
      </c>
      <c r="P2" s="388"/>
      <c r="Q2" s="388"/>
      <c r="R2" s="388"/>
      <c r="S2" s="388"/>
      <c r="T2" s="388"/>
      <c r="U2" s="388"/>
      <c r="V2" s="388"/>
      <c r="W2" s="388"/>
      <c r="X2" s="388"/>
    </row>
    <row r="3" spans="1:25" ht="19.5" x14ac:dyDescent="0.25">
      <c r="A3" s="389" t="s">
        <v>3</v>
      </c>
      <c r="B3" s="39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89" t="s">
        <v>3</v>
      </c>
      <c r="P3" s="39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72" t="s">
        <v>15</v>
      </c>
      <c r="B4" s="374" t="s">
        <v>205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76" t="s">
        <v>15</v>
      </c>
      <c r="P4" s="378" t="s">
        <v>205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3"/>
      <c r="B5" s="375"/>
      <c r="C5" s="7"/>
      <c r="D5" s="8"/>
      <c r="E5" s="7"/>
      <c r="F5" s="7"/>
      <c r="G5" s="11"/>
      <c r="H5" s="12"/>
      <c r="I5" s="11"/>
      <c r="J5" s="12"/>
      <c r="K5" s="7"/>
      <c r="L5" s="8"/>
      <c r="M5" s="7"/>
      <c r="N5" s="8"/>
      <c r="O5" s="377"/>
      <c r="P5" s="379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72" t="s">
        <v>24</v>
      </c>
      <c r="B6" s="374" t="s">
        <v>206</v>
      </c>
      <c r="C6" s="7"/>
      <c r="D6" s="8"/>
      <c r="E6" s="7"/>
      <c r="F6" s="8"/>
      <c r="G6" s="7"/>
      <c r="H6" s="8"/>
      <c r="I6" s="7"/>
      <c r="J6" s="8"/>
      <c r="K6" s="7"/>
      <c r="L6" s="8"/>
      <c r="M6" s="75"/>
      <c r="N6" s="8"/>
      <c r="O6" s="376" t="s">
        <v>24</v>
      </c>
      <c r="P6" s="378" t="s">
        <v>206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3"/>
      <c r="B7" s="375"/>
      <c r="C7" s="7"/>
      <c r="D7" s="7"/>
      <c r="E7" s="7"/>
      <c r="F7" s="7"/>
      <c r="G7" s="7"/>
      <c r="H7" s="8"/>
      <c r="I7" s="7"/>
      <c r="J7" s="8"/>
      <c r="K7" s="7"/>
      <c r="L7" s="7"/>
      <c r="M7" s="75"/>
      <c r="N7" s="8"/>
      <c r="O7" s="377"/>
      <c r="P7" s="379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72" t="s">
        <v>34</v>
      </c>
      <c r="B8" s="374" t="s">
        <v>207</v>
      </c>
      <c r="C8" s="7"/>
      <c r="D8" s="8"/>
      <c r="F8" s="8"/>
      <c r="G8" s="136" t="s">
        <v>55</v>
      </c>
      <c r="H8" s="137" t="s">
        <v>31</v>
      </c>
      <c r="I8" s="136" t="s">
        <v>85</v>
      </c>
      <c r="J8" s="137" t="s">
        <v>31</v>
      </c>
      <c r="K8" s="7"/>
      <c r="L8" s="8"/>
      <c r="M8" s="75"/>
      <c r="N8" s="8"/>
      <c r="O8" s="376" t="s">
        <v>34</v>
      </c>
      <c r="P8" s="378" t="s">
        <v>207</v>
      </c>
      <c r="Q8" s="11"/>
      <c r="R8" s="12"/>
      <c r="S8" s="7"/>
      <c r="T8" s="8"/>
      <c r="U8" s="7"/>
      <c r="V8" s="8"/>
      <c r="W8" s="7"/>
      <c r="X8" s="8"/>
    </row>
    <row r="9" spans="1:25" s="13" customFormat="1" ht="42" customHeight="1" x14ac:dyDescent="0.25">
      <c r="A9" s="380"/>
      <c r="B9" s="375"/>
      <c r="C9" s="7"/>
      <c r="D9" s="7"/>
      <c r="E9" s="7"/>
      <c r="F9" s="8"/>
      <c r="G9" s="19" t="s">
        <v>49</v>
      </c>
      <c r="H9" s="20" t="s">
        <v>155</v>
      </c>
      <c r="I9" s="19" t="s">
        <v>50</v>
      </c>
      <c r="J9" s="19" t="s">
        <v>18</v>
      </c>
      <c r="K9" s="7"/>
      <c r="L9" s="8"/>
      <c r="M9" s="7"/>
      <c r="N9" s="8"/>
      <c r="O9" s="381"/>
      <c r="P9" s="379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72" t="s">
        <v>45</v>
      </c>
      <c r="B10" s="374" t="s">
        <v>208</v>
      </c>
      <c r="C10" s="136" t="s">
        <v>89</v>
      </c>
      <c r="D10" s="137" t="s">
        <v>31</v>
      </c>
      <c r="E10" s="16" t="s">
        <v>112</v>
      </c>
      <c r="F10" s="16" t="s">
        <v>31</v>
      </c>
      <c r="G10" s="7"/>
      <c r="H10" s="8"/>
      <c r="I10" s="136" t="s">
        <v>125</v>
      </c>
      <c r="J10" s="137" t="s">
        <v>21</v>
      </c>
      <c r="K10" s="136" t="s">
        <v>40</v>
      </c>
      <c r="L10" s="137" t="s">
        <v>21</v>
      </c>
      <c r="M10" s="7"/>
      <c r="N10" s="8"/>
      <c r="O10" s="376" t="s">
        <v>45</v>
      </c>
      <c r="P10" s="378" t="s">
        <v>208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73"/>
      <c r="B11" s="375"/>
      <c r="C11" s="136" t="s">
        <v>190</v>
      </c>
      <c r="D11" s="137" t="s">
        <v>155</v>
      </c>
      <c r="E11" s="19" t="s">
        <v>20</v>
      </c>
      <c r="F11" s="19" t="s">
        <v>21</v>
      </c>
      <c r="G11" s="7"/>
      <c r="H11" s="8"/>
      <c r="I11" s="19" t="s">
        <v>43</v>
      </c>
      <c r="J11" s="19" t="s">
        <v>31</v>
      </c>
      <c r="K11" s="7"/>
      <c r="L11" s="8"/>
      <c r="M11" s="7"/>
      <c r="N11" s="8"/>
      <c r="O11" s="377"/>
      <c r="P11" s="379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72" t="s">
        <v>56</v>
      </c>
      <c r="B12" s="374" t="s">
        <v>209</v>
      </c>
      <c r="C12" s="136" t="s">
        <v>61</v>
      </c>
      <c r="D12" s="137" t="s">
        <v>21</v>
      </c>
      <c r="E12" s="136" t="s">
        <v>37</v>
      </c>
      <c r="F12" s="137" t="s">
        <v>18</v>
      </c>
      <c r="G12" s="136" t="s">
        <v>26</v>
      </c>
      <c r="H12" s="137" t="s">
        <v>18</v>
      </c>
      <c r="I12" s="136" t="s">
        <v>27</v>
      </c>
      <c r="J12" s="137" t="s">
        <v>18</v>
      </c>
      <c r="K12" s="7"/>
      <c r="L12" s="8"/>
      <c r="M12" s="7"/>
      <c r="N12" s="8"/>
      <c r="O12" s="376" t="s">
        <v>56</v>
      </c>
      <c r="P12" s="378" t="s">
        <v>209</v>
      </c>
      <c r="Q12" s="11"/>
      <c r="R12" s="12"/>
      <c r="S12" s="7"/>
      <c r="T12" s="8"/>
      <c r="U12" s="150" t="s">
        <v>182</v>
      </c>
      <c r="V12" s="151" t="s">
        <v>23</v>
      </c>
      <c r="W12" s="150" t="s">
        <v>158</v>
      </c>
      <c r="X12" s="151" t="s">
        <v>23</v>
      </c>
    </row>
    <row r="13" spans="1:25" s="13" customFormat="1" ht="39" customHeight="1" x14ac:dyDescent="0.25">
      <c r="A13" s="373"/>
      <c r="B13" s="375"/>
      <c r="C13" s="16" t="s">
        <v>28</v>
      </c>
      <c r="D13" s="16" t="s">
        <v>155</v>
      </c>
      <c r="E13" s="7"/>
      <c r="F13" s="8"/>
      <c r="G13" s="7"/>
      <c r="H13" s="8"/>
      <c r="I13" s="19" t="s">
        <v>30</v>
      </c>
      <c r="J13" s="19" t="s">
        <v>31</v>
      </c>
      <c r="K13" s="19" t="s">
        <v>44</v>
      </c>
      <c r="L13" s="19" t="s">
        <v>31</v>
      </c>
      <c r="M13" s="7"/>
      <c r="N13" s="8"/>
      <c r="O13" s="377"/>
      <c r="P13" s="379"/>
      <c r="Q13" s="7"/>
      <c r="R13" s="8"/>
      <c r="S13" s="7"/>
      <c r="T13" s="8"/>
      <c r="U13" s="7"/>
      <c r="V13" s="8"/>
      <c r="W13" s="7"/>
      <c r="X13" s="8"/>
    </row>
    <row r="14" spans="1:25" s="13" customFormat="1" ht="37.5" customHeight="1" x14ac:dyDescent="0.25">
      <c r="A14" s="157" t="s">
        <v>64</v>
      </c>
      <c r="B14" s="132" t="s">
        <v>210</v>
      </c>
      <c r="C14" s="7"/>
      <c r="D14" s="7"/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97" t="s">
        <v>210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89" t="s">
        <v>3</v>
      </c>
      <c r="B16" s="390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89" t="s">
        <v>3</v>
      </c>
      <c r="P16" s="390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72" t="s">
        <v>15</v>
      </c>
      <c r="B17" s="374" t="s">
        <v>212</v>
      </c>
      <c r="C17" s="11"/>
      <c r="D17" s="12"/>
      <c r="E17" s="11"/>
      <c r="F17" s="12"/>
      <c r="G17" s="69" t="s">
        <v>152</v>
      </c>
      <c r="H17" s="68" t="s">
        <v>21</v>
      </c>
      <c r="I17" s="69" t="s">
        <v>153</v>
      </c>
      <c r="J17" s="68" t="s">
        <v>21</v>
      </c>
      <c r="K17" s="7"/>
      <c r="L17" s="8"/>
      <c r="M17" s="7"/>
      <c r="N17" s="7"/>
      <c r="O17" s="376" t="s">
        <v>15</v>
      </c>
      <c r="P17" s="378" t="s">
        <v>212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73"/>
      <c r="B18" s="375"/>
      <c r="C18" s="7"/>
      <c r="D18" s="8"/>
      <c r="E18" s="19" t="s">
        <v>151</v>
      </c>
      <c r="F18" s="19" t="s">
        <v>18</v>
      </c>
      <c r="G18" s="19" t="s">
        <v>73</v>
      </c>
      <c r="H18" s="20" t="s">
        <v>155</v>
      </c>
      <c r="I18" s="19" t="s">
        <v>171</v>
      </c>
      <c r="J18" s="20" t="s">
        <v>31</v>
      </c>
      <c r="K18" s="19" t="s">
        <v>81</v>
      </c>
      <c r="L18" s="20" t="s">
        <v>31</v>
      </c>
      <c r="M18" s="7"/>
      <c r="N18" s="8"/>
      <c r="O18" s="377"/>
      <c r="P18" s="379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72" t="s">
        <v>24</v>
      </c>
      <c r="B19" s="374" t="s">
        <v>213</v>
      </c>
      <c r="C19" s="136" t="s">
        <v>77</v>
      </c>
      <c r="D19" s="137" t="s">
        <v>18</v>
      </c>
      <c r="E19" s="7"/>
      <c r="F19" s="8"/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76" t="s">
        <v>24</v>
      </c>
      <c r="P19" s="378" t="s">
        <v>213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73"/>
      <c r="B20" s="375"/>
      <c r="C20" s="7"/>
      <c r="D20" s="8"/>
      <c r="E20" s="19" t="s">
        <v>29</v>
      </c>
      <c r="F20" s="19" t="s">
        <v>21</v>
      </c>
      <c r="G20" s="136" t="s">
        <v>54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77"/>
      <c r="P20" s="379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72" t="s">
        <v>34</v>
      </c>
      <c r="B21" s="374" t="s">
        <v>214</v>
      </c>
      <c r="C21" s="136" t="s">
        <v>62</v>
      </c>
      <c r="D21" s="137" t="s">
        <v>31</v>
      </c>
      <c r="E21" s="7"/>
      <c r="F21" s="8"/>
      <c r="G21" s="136" t="s">
        <v>187</v>
      </c>
      <c r="H21" s="137" t="s">
        <v>155</v>
      </c>
      <c r="I21" s="136" t="s">
        <v>157</v>
      </c>
      <c r="J21" s="137" t="s">
        <v>21</v>
      </c>
      <c r="K21" s="7"/>
      <c r="L21" s="8"/>
      <c r="M21" s="7"/>
      <c r="N21" s="8"/>
      <c r="O21" s="376" t="s">
        <v>34</v>
      </c>
      <c r="P21" s="378" t="s">
        <v>214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73"/>
      <c r="B22" s="375"/>
      <c r="C22" s="7"/>
      <c r="D22" s="8"/>
      <c r="E22" s="73" t="s">
        <v>215</v>
      </c>
      <c r="F22" s="74" t="s">
        <v>18</v>
      </c>
      <c r="G22" s="7"/>
      <c r="H22" s="8"/>
      <c r="I22" s="19" t="s">
        <v>80</v>
      </c>
      <c r="J22" s="20" t="s">
        <v>31</v>
      </c>
      <c r="K22" s="7"/>
      <c r="L22" s="8"/>
      <c r="M22" s="7"/>
      <c r="N22" s="8"/>
      <c r="O22" s="377"/>
      <c r="P22" s="379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72" t="s">
        <v>45</v>
      </c>
      <c r="B23" s="374" t="s">
        <v>216</v>
      </c>
      <c r="C23" s="69" t="s">
        <v>161</v>
      </c>
      <c r="D23" s="68" t="s">
        <v>18</v>
      </c>
      <c r="E23" s="69" t="s">
        <v>162</v>
      </c>
      <c r="F23" s="68" t="s">
        <v>18</v>
      </c>
      <c r="G23" s="7"/>
      <c r="H23" s="8"/>
      <c r="I23" s="36" t="s">
        <v>217</v>
      </c>
      <c r="J23" s="32" t="s">
        <v>31</v>
      </c>
      <c r="K23" s="136" t="s">
        <v>91</v>
      </c>
      <c r="L23" s="137" t="s">
        <v>18</v>
      </c>
      <c r="M23" s="89"/>
      <c r="N23" s="8"/>
      <c r="O23" s="376" t="s">
        <v>45</v>
      </c>
      <c r="P23" s="378" t="s">
        <v>216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73"/>
      <c r="B24" s="375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77"/>
      <c r="P24" s="379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72" t="s">
        <v>56</v>
      </c>
      <c r="B25" s="374" t="s">
        <v>218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86</v>
      </c>
      <c r="H25" s="137" t="s">
        <v>31</v>
      </c>
      <c r="I25" s="136" t="s">
        <v>100</v>
      </c>
      <c r="J25" s="137" t="s">
        <v>31</v>
      </c>
      <c r="K25" s="7"/>
      <c r="L25" s="8"/>
      <c r="M25" s="7" t="s">
        <v>51</v>
      </c>
      <c r="N25" s="8"/>
      <c r="O25" s="376" t="s">
        <v>56</v>
      </c>
      <c r="P25" s="378" t="s">
        <v>218</v>
      </c>
      <c r="Q25" s="138"/>
      <c r="R25" s="139"/>
      <c r="S25" s="139"/>
      <c r="T25" s="139"/>
      <c r="U25" s="7"/>
      <c r="V25" s="8"/>
      <c r="W25" s="7"/>
      <c r="X25" s="8"/>
    </row>
    <row r="26" spans="1:33" s="13" customFormat="1" ht="43.5" customHeight="1" x14ac:dyDescent="0.25">
      <c r="A26" s="373"/>
      <c r="B26" s="375"/>
      <c r="C26" s="7"/>
      <c r="D26" s="8"/>
      <c r="E26" s="69" t="s">
        <v>132</v>
      </c>
      <c r="F26" s="68" t="s">
        <v>18</v>
      </c>
      <c r="G26" s="19" t="s">
        <v>97</v>
      </c>
      <c r="H26" s="20" t="s">
        <v>155</v>
      </c>
      <c r="I26" s="7"/>
      <c r="J26" s="8"/>
      <c r="K26" s="7"/>
      <c r="L26" s="8"/>
      <c r="M26" s="7"/>
      <c r="N26" s="8"/>
      <c r="O26" s="377"/>
      <c r="P26" s="379"/>
      <c r="Q26" s="7"/>
      <c r="R26" s="8"/>
      <c r="S26" s="7"/>
      <c r="T26" s="8"/>
      <c r="U26" s="7"/>
      <c r="V26" s="12"/>
      <c r="W26" s="73" t="s">
        <v>219</v>
      </c>
      <c r="X26" s="74" t="s">
        <v>23</v>
      </c>
    </row>
    <row r="27" spans="1:33" s="13" customFormat="1" ht="40.5" customHeight="1" x14ac:dyDescent="0.25">
      <c r="A27" s="6" t="s">
        <v>64</v>
      </c>
      <c r="B27" s="132" t="s">
        <v>220</v>
      </c>
      <c r="C27" s="73" t="s">
        <v>103</v>
      </c>
      <c r="D27" s="74" t="s">
        <v>31</v>
      </c>
      <c r="E27" s="73" t="s">
        <v>103</v>
      </c>
      <c r="F27" s="74" t="s">
        <v>31</v>
      </c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97" t="s">
        <v>220</v>
      </c>
      <c r="Q27" s="164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89" t="s">
        <v>3</v>
      </c>
      <c r="B29" s="390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89" t="s">
        <v>3</v>
      </c>
      <c r="P29" s="390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91" t="s">
        <v>15</v>
      </c>
      <c r="B30" s="374" t="s">
        <v>222</v>
      </c>
      <c r="C30" s="11"/>
      <c r="D30" s="12"/>
      <c r="E30" s="11"/>
      <c r="F30" s="12"/>
      <c r="G30" s="69" t="s">
        <v>152</v>
      </c>
      <c r="H30" s="68" t="s">
        <v>21</v>
      </c>
      <c r="I30" s="69" t="s">
        <v>153</v>
      </c>
      <c r="J30" s="68" t="s">
        <v>21</v>
      </c>
      <c r="K30" s="7"/>
      <c r="L30" s="8"/>
      <c r="M30" s="7"/>
      <c r="N30" s="8"/>
      <c r="O30" s="376" t="s">
        <v>15</v>
      </c>
      <c r="P30" s="378" t="s">
        <v>222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92"/>
      <c r="B31" s="375"/>
      <c r="C31" s="7"/>
      <c r="D31" s="8"/>
      <c r="E31" s="7"/>
      <c r="F31" s="7"/>
      <c r="G31" s="11"/>
      <c r="H31" s="12"/>
      <c r="I31" s="7"/>
      <c r="J31" s="8"/>
      <c r="K31" s="7"/>
      <c r="L31" s="8"/>
      <c r="M31" s="7"/>
      <c r="N31" s="7"/>
      <c r="O31" s="377"/>
      <c r="P31" s="379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91" t="s">
        <v>24</v>
      </c>
      <c r="B32" s="374" t="s">
        <v>223</v>
      </c>
      <c r="C32" s="136" t="s">
        <v>112</v>
      </c>
      <c r="D32" s="137" t="s">
        <v>31</v>
      </c>
      <c r="E32" s="7"/>
      <c r="F32" s="7"/>
      <c r="G32" s="7"/>
      <c r="H32" s="8"/>
      <c r="I32" s="136" t="s">
        <v>26</v>
      </c>
      <c r="J32" s="137" t="s">
        <v>18</v>
      </c>
      <c r="K32" s="75"/>
      <c r="L32" s="8"/>
      <c r="M32" s="7"/>
      <c r="N32" s="8"/>
      <c r="O32" s="376" t="s">
        <v>24</v>
      </c>
      <c r="P32" s="378" t="s">
        <v>223</v>
      </c>
      <c r="Q32" s="7"/>
      <c r="R32" s="8"/>
      <c r="S32" s="7"/>
      <c r="T32" s="8"/>
      <c r="U32" s="150" t="s">
        <v>224</v>
      </c>
      <c r="V32" s="151" t="s">
        <v>23</v>
      </c>
      <c r="W32" s="150" t="s">
        <v>113</v>
      </c>
      <c r="X32" s="151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92"/>
      <c r="B33" s="375"/>
      <c r="C33" s="7"/>
      <c r="D33" s="8"/>
      <c r="E33" s="19" t="s">
        <v>28</v>
      </c>
      <c r="F33" s="19" t="s">
        <v>155</v>
      </c>
      <c r="G33" s="7"/>
      <c r="H33" s="8"/>
      <c r="I33" s="7"/>
      <c r="J33" s="7"/>
      <c r="K33" s="19" t="s">
        <v>44</v>
      </c>
      <c r="L33" s="19" t="s">
        <v>31</v>
      </c>
      <c r="M33" s="7"/>
      <c r="N33" s="8"/>
      <c r="O33" s="381"/>
      <c r="P33" s="379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91" t="s">
        <v>34</v>
      </c>
      <c r="B34" s="374" t="s">
        <v>225</v>
      </c>
      <c r="C34" s="7"/>
      <c r="D34" s="8"/>
      <c r="E34" s="7"/>
      <c r="F34" s="8"/>
      <c r="G34" s="7"/>
      <c r="H34" s="8"/>
      <c r="I34" s="136" t="s">
        <v>125</v>
      </c>
      <c r="J34" s="137" t="s">
        <v>21</v>
      </c>
      <c r="K34" s="19" t="s">
        <v>226</v>
      </c>
      <c r="L34" s="19" t="s">
        <v>21</v>
      </c>
      <c r="M34" s="139"/>
      <c r="N34" s="139"/>
      <c r="O34" s="376" t="s">
        <v>34</v>
      </c>
      <c r="P34" s="378" t="s">
        <v>225</v>
      </c>
      <c r="Q34" s="61"/>
      <c r="R34" s="59"/>
      <c r="S34" s="7"/>
      <c r="T34" s="8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400"/>
      <c r="B35" s="401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7"/>
      <c r="L35" s="8"/>
      <c r="M35" s="75"/>
      <c r="N35" s="7"/>
      <c r="O35" s="381"/>
      <c r="P35" s="402"/>
      <c r="Q35" s="11"/>
      <c r="R35" s="103"/>
      <c r="S35" s="7"/>
      <c r="T35" s="8"/>
      <c r="U35" s="7"/>
      <c r="V35" s="8"/>
      <c r="W35" s="164"/>
      <c r="X35" s="167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72" t="s">
        <v>45</v>
      </c>
      <c r="B36" s="374" t="s">
        <v>227</v>
      </c>
      <c r="C36" s="11"/>
      <c r="D36" s="12"/>
      <c r="E36" s="7"/>
      <c r="F36" s="7"/>
      <c r="G36" s="7"/>
      <c r="H36" s="7"/>
      <c r="I36" s="7"/>
      <c r="J36" s="8"/>
      <c r="K36" s="7"/>
      <c r="L36" s="8"/>
      <c r="M36" s="7"/>
      <c r="N36" s="8"/>
      <c r="O36" s="376" t="s">
        <v>45</v>
      </c>
      <c r="P36" s="378" t="s">
        <v>227</v>
      </c>
      <c r="Q36" s="159" t="s">
        <v>59</v>
      </c>
      <c r="R36" s="160" t="s">
        <v>23</v>
      </c>
      <c r="S36" s="7"/>
      <c r="T36" s="8"/>
      <c r="U36" s="139"/>
      <c r="V36" s="139"/>
      <c r="W36" s="161" t="s">
        <v>228</v>
      </c>
      <c r="X36" s="170" t="s">
        <v>23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80"/>
      <c r="B37" s="375"/>
      <c r="C37" s="19" t="s">
        <v>229</v>
      </c>
      <c r="D37" s="20" t="s">
        <v>31</v>
      </c>
      <c r="E37" s="19" t="s">
        <v>20</v>
      </c>
      <c r="F37" s="19" t="s">
        <v>21</v>
      </c>
      <c r="G37" s="19" t="s">
        <v>73</v>
      </c>
      <c r="H37" s="20" t="s">
        <v>155</v>
      </c>
      <c r="I37" s="19" t="s">
        <v>30</v>
      </c>
      <c r="J37" s="19" t="s">
        <v>31</v>
      </c>
      <c r="K37" s="7"/>
      <c r="L37" s="7"/>
      <c r="M37" s="7"/>
      <c r="N37" s="8"/>
      <c r="O37" s="377"/>
      <c r="P37" s="379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72" t="s">
        <v>56</v>
      </c>
      <c r="B38" s="374" t="s">
        <v>230</v>
      </c>
      <c r="C38" s="7"/>
      <c r="D38" s="7"/>
      <c r="E38" s="11"/>
      <c r="F38" s="12"/>
      <c r="G38" s="136" t="s">
        <v>55</v>
      </c>
      <c r="H38" s="137" t="s">
        <v>31</v>
      </c>
      <c r="I38" s="136" t="s">
        <v>54</v>
      </c>
      <c r="J38" s="137" t="s">
        <v>31</v>
      </c>
      <c r="K38" s="7"/>
      <c r="L38" s="8"/>
      <c r="M38" s="93"/>
      <c r="N38" s="8"/>
      <c r="O38" s="376" t="s">
        <v>56</v>
      </c>
      <c r="P38" s="378" t="s">
        <v>230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</row>
    <row r="39" spans="1:33" s="13" customFormat="1" ht="41.25" customHeight="1" x14ac:dyDescent="0.25">
      <c r="A39" s="373"/>
      <c r="B39" s="375"/>
      <c r="C39" s="136" t="s">
        <v>190</v>
      </c>
      <c r="D39" s="137" t="s">
        <v>155</v>
      </c>
      <c r="E39" s="7"/>
      <c r="F39" s="8"/>
      <c r="G39" s="7"/>
      <c r="H39" s="8"/>
      <c r="I39" s="19" t="s">
        <v>50</v>
      </c>
      <c r="J39" s="20" t="s">
        <v>21</v>
      </c>
      <c r="K39" s="7"/>
      <c r="L39" s="8"/>
      <c r="M39" s="152"/>
      <c r="N39" s="147"/>
      <c r="O39" s="377"/>
      <c r="P39" s="379"/>
      <c r="Q39" s="7"/>
      <c r="R39" s="8"/>
      <c r="S39" s="7"/>
      <c r="T39" s="8"/>
      <c r="U39" s="7"/>
      <c r="V39" s="8"/>
      <c r="W39" s="164"/>
      <c r="X39" s="167"/>
    </row>
    <row r="40" spans="1:33" s="13" customFormat="1" ht="40.5" customHeight="1" x14ac:dyDescent="0.25">
      <c r="A40" s="157" t="s">
        <v>64</v>
      </c>
      <c r="B40" s="35" t="s">
        <v>231</v>
      </c>
      <c r="C40" s="73" t="s">
        <v>103</v>
      </c>
      <c r="D40" s="74" t="s">
        <v>31</v>
      </c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231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89" t="s">
        <v>3</v>
      </c>
      <c r="B42" s="390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89" t="s">
        <v>3</v>
      </c>
      <c r="P42" s="390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25">
      <c r="A43" s="372" t="s">
        <v>15</v>
      </c>
      <c r="B43" s="374" t="s">
        <v>232</v>
      </c>
      <c r="C43" s="11"/>
      <c r="D43" s="12"/>
      <c r="E43" s="11"/>
      <c r="F43" s="12"/>
      <c r="G43" s="7"/>
      <c r="H43" s="8"/>
      <c r="I43" s="7"/>
      <c r="J43" s="8"/>
      <c r="K43" s="7"/>
      <c r="L43" s="8"/>
      <c r="M43" s="8"/>
      <c r="N43" s="8"/>
      <c r="O43" s="376" t="s">
        <v>15</v>
      </c>
      <c r="P43" s="378" t="s">
        <v>232</v>
      </c>
      <c r="Q43" s="139"/>
      <c r="R43" s="139"/>
      <c r="S43" s="11"/>
      <c r="T43" s="12"/>
      <c r="U43" s="11"/>
      <c r="V43" s="12"/>
      <c r="W43" s="162"/>
      <c r="X43" s="163"/>
    </row>
    <row r="44" spans="1:33" s="13" customFormat="1" ht="40.5" customHeight="1" x14ac:dyDescent="0.25">
      <c r="A44" s="373"/>
      <c r="B44" s="375"/>
      <c r="C44" s="69" t="s">
        <v>233</v>
      </c>
      <c r="D44" s="69" t="s">
        <v>155</v>
      </c>
      <c r="E44" s="11"/>
      <c r="F44" s="11"/>
      <c r="G44" s="7"/>
      <c r="H44" s="7"/>
      <c r="I44" s="19" t="s">
        <v>171</v>
      </c>
      <c r="J44" s="20" t="s">
        <v>31</v>
      </c>
      <c r="K44" s="7"/>
      <c r="L44" s="8"/>
      <c r="M44" s="7"/>
      <c r="N44" s="8"/>
      <c r="O44" s="377"/>
      <c r="P44" s="379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72" t="s">
        <v>24</v>
      </c>
      <c r="B45" s="374" t="s">
        <v>234</v>
      </c>
      <c r="C45" s="7"/>
      <c r="D45" s="8"/>
      <c r="E45" s="69" t="s">
        <v>235</v>
      </c>
      <c r="F45" s="69" t="s">
        <v>155</v>
      </c>
      <c r="G45" s="7"/>
      <c r="H45" s="8"/>
      <c r="I45" s="136" t="s">
        <v>157</v>
      </c>
      <c r="J45" s="137" t="s">
        <v>21</v>
      </c>
      <c r="K45" s="75"/>
      <c r="L45" s="8"/>
      <c r="M45" s="7"/>
      <c r="N45" s="8"/>
      <c r="O45" s="376" t="s">
        <v>24</v>
      </c>
      <c r="P45" s="378" t="s">
        <v>234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80"/>
      <c r="B46" s="375"/>
      <c r="C46" s="7"/>
      <c r="D46" s="8"/>
      <c r="E46" s="19" t="s">
        <v>114</v>
      </c>
      <c r="F46" s="19" t="s">
        <v>18</v>
      </c>
      <c r="G46" s="7"/>
      <c r="H46" s="8"/>
      <c r="I46" s="16" t="s">
        <v>80</v>
      </c>
      <c r="J46" s="16" t="s">
        <v>31</v>
      </c>
      <c r="K46" s="19" t="s">
        <v>81</v>
      </c>
      <c r="L46" s="20" t="s">
        <v>31</v>
      </c>
      <c r="M46" s="7"/>
      <c r="N46" s="7"/>
      <c r="O46" s="381"/>
      <c r="P46" s="379"/>
      <c r="Q46" s="7"/>
      <c r="R46" s="8"/>
      <c r="S46" s="7"/>
      <c r="T46" s="8"/>
      <c r="U46" s="7"/>
      <c r="V46" s="119"/>
      <c r="W46" s="150" t="s">
        <v>236</v>
      </c>
      <c r="X46" s="151" t="s">
        <v>23</v>
      </c>
    </row>
    <row r="47" spans="1:33" s="13" customFormat="1" ht="43.5" customHeight="1" x14ac:dyDescent="0.25">
      <c r="A47" s="372" t="s">
        <v>34</v>
      </c>
      <c r="B47" s="374" t="s">
        <v>237</v>
      </c>
      <c r="C47" s="7"/>
      <c r="D47" s="8"/>
      <c r="E47" s="7"/>
      <c r="F47" s="8"/>
      <c r="G47" s="136" t="s">
        <v>187</v>
      </c>
      <c r="H47" s="137" t="s">
        <v>155</v>
      </c>
      <c r="I47" s="69" t="s">
        <v>238</v>
      </c>
      <c r="J47" s="69" t="s">
        <v>18</v>
      </c>
      <c r="K47" s="73" t="s">
        <v>239</v>
      </c>
      <c r="L47" s="74" t="s">
        <v>18</v>
      </c>
      <c r="M47" s="7"/>
      <c r="N47" s="8"/>
      <c r="O47" s="376" t="s">
        <v>34</v>
      </c>
      <c r="P47" s="378" t="s">
        <v>237</v>
      </c>
      <c r="Q47" s="7"/>
      <c r="R47" s="8"/>
      <c r="S47" s="7"/>
      <c r="T47" s="8"/>
      <c r="U47" s="7"/>
      <c r="V47" s="103"/>
      <c r="W47" s="161" t="s">
        <v>240</v>
      </c>
      <c r="X47" s="170" t="s">
        <v>23</v>
      </c>
    </row>
    <row r="48" spans="1:33" s="13" customFormat="1" ht="43.5" customHeight="1" x14ac:dyDescent="0.25">
      <c r="A48" s="380"/>
      <c r="B48" s="375"/>
      <c r="C48" s="7"/>
      <c r="D48" s="8"/>
      <c r="E48" s="19" t="s">
        <v>191</v>
      </c>
      <c r="F48" s="20" t="s">
        <v>31</v>
      </c>
      <c r="G48" s="7"/>
      <c r="H48" s="12"/>
      <c r="I48" s="136" t="s">
        <v>241</v>
      </c>
      <c r="J48" s="137" t="s">
        <v>21</v>
      </c>
      <c r="K48" s="75"/>
      <c r="L48" s="8"/>
      <c r="M48" s="7"/>
      <c r="N48" s="8"/>
      <c r="O48" s="381"/>
      <c r="P48" s="379"/>
      <c r="Q48" s="7"/>
      <c r="R48" s="8"/>
      <c r="S48" s="7"/>
      <c r="T48" s="8"/>
      <c r="U48" s="129"/>
      <c r="V48" s="103"/>
      <c r="W48" s="7"/>
      <c r="X48" s="8"/>
    </row>
    <row r="49" spans="1:24" s="13" customFormat="1" ht="40.5" customHeight="1" x14ac:dyDescent="0.25">
      <c r="A49" s="372" t="s">
        <v>45</v>
      </c>
      <c r="B49" s="374" t="s">
        <v>242</v>
      </c>
      <c r="C49" s="7"/>
      <c r="D49" s="8"/>
      <c r="E49" s="19" t="s">
        <v>92</v>
      </c>
      <c r="F49" s="20" t="s">
        <v>155</v>
      </c>
      <c r="G49" s="16" t="s">
        <v>63</v>
      </c>
      <c r="H49" s="16" t="s">
        <v>31</v>
      </c>
      <c r="I49" s="136" t="s">
        <v>100</v>
      </c>
      <c r="J49" s="137" t="s">
        <v>31</v>
      </c>
      <c r="K49" s="136" t="s">
        <v>91</v>
      </c>
      <c r="L49" s="137" t="s">
        <v>18</v>
      </c>
      <c r="M49" s="7"/>
      <c r="O49" s="376" t="s">
        <v>45</v>
      </c>
      <c r="P49" s="378" t="s">
        <v>242</v>
      </c>
      <c r="Q49" s="159" t="s">
        <v>59</v>
      </c>
      <c r="R49" s="160" t="s">
        <v>23</v>
      </c>
      <c r="S49" s="11"/>
      <c r="T49" s="8"/>
      <c r="U49" s="7"/>
      <c r="V49" s="119"/>
      <c r="W49" s="161" t="s">
        <v>228</v>
      </c>
      <c r="X49" s="170" t="s">
        <v>23</v>
      </c>
    </row>
    <row r="50" spans="1:24" s="13" customFormat="1" ht="40.5" customHeight="1" x14ac:dyDescent="0.25">
      <c r="A50" s="373"/>
      <c r="B50" s="375"/>
      <c r="C50" s="7"/>
      <c r="D50" s="8"/>
      <c r="E50" s="16" t="s">
        <v>29</v>
      </c>
      <c r="F50" s="16" t="s">
        <v>21</v>
      </c>
      <c r="G50" s="7"/>
      <c r="H50" s="8"/>
      <c r="I50" s="69" t="s">
        <v>243</v>
      </c>
      <c r="J50" s="69" t="s">
        <v>18</v>
      </c>
      <c r="K50" s="7"/>
      <c r="L50" s="8"/>
      <c r="M50" s="89"/>
      <c r="N50" s="8"/>
      <c r="O50" s="377"/>
      <c r="P50" s="379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72" t="s">
        <v>56</v>
      </c>
      <c r="B51" s="374" t="s">
        <v>244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136" t="s">
        <v>86</v>
      </c>
      <c r="H51" s="137" t="s">
        <v>31</v>
      </c>
      <c r="I51" s="136" t="s">
        <v>217</v>
      </c>
      <c r="J51" s="137" t="s">
        <v>31</v>
      </c>
      <c r="L51" s="8"/>
      <c r="M51" s="7"/>
      <c r="N51" s="7"/>
      <c r="O51" s="376" t="s">
        <v>56</v>
      </c>
      <c r="P51" s="378" t="s">
        <v>244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25">
      <c r="A52" s="373"/>
      <c r="B52" s="375"/>
      <c r="C52" s="7"/>
      <c r="D52" s="8"/>
      <c r="E52" s="7"/>
      <c r="F52" s="8"/>
      <c r="G52" s="7"/>
      <c r="H52" s="8"/>
      <c r="I52" s="73" t="s">
        <v>245</v>
      </c>
      <c r="J52" s="74" t="s">
        <v>18</v>
      </c>
      <c r="K52" s="73" t="s">
        <v>246</v>
      </c>
      <c r="L52" s="74" t="s">
        <v>21</v>
      </c>
      <c r="M52" s="7"/>
      <c r="N52" s="8"/>
      <c r="O52" s="377"/>
      <c r="P52" s="379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247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97" t="s">
        <v>247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93">
        <f>SUM(M55:N55)</f>
        <v>14</v>
      </c>
      <c r="P55" s="393"/>
      <c r="Q55" s="72" t="s">
        <v>135</v>
      </c>
      <c r="R55" s="26">
        <f t="shared" ref="R55:S59" si="0">M55+M61+M67+M74</f>
        <v>60</v>
      </c>
      <c r="S55" s="26">
        <f t="shared" si="0"/>
        <v>8</v>
      </c>
      <c r="T55" s="26">
        <f>SUM(R55:S55)</f>
        <v>68</v>
      </c>
    </row>
    <row r="56" spans="1:24" ht="29.25" customHeight="1" x14ac:dyDescent="0.25">
      <c r="I56" s="27" t="s">
        <v>136</v>
      </c>
      <c r="J56" s="28"/>
      <c r="K56" s="29">
        <f>2*(COUNTIF($C$4:$J$15,"UYÊN")+COUNTIF($Q$4:$X$15,"UYÊN")-COUNTIF(G15:J15,"UYÊN"))</f>
        <v>6</v>
      </c>
      <c r="L56" s="29">
        <f>2*(COUNTIF($M$4:$N$15,"UYÊN")+COUNTIF(K4:L15,"UYÊN"))</f>
        <v>0</v>
      </c>
      <c r="M56" s="29">
        <f>2*(COUNTIF($C$4:$J$15,"UYÊN")+COUNTIF($Q$4:$X$15,"UYÊN")-COUNTIF(I15:L15,"UYÊN"))</f>
        <v>6</v>
      </c>
      <c r="N56" s="29">
        <f>2*(COUNTIF($M$4:$N$15,"UYÊN")+COUNTIF(K4:L15,"UYÊN"))</f>
        <v>0</v>
      </c>
      <c r="O56" s="394">
        <f>SUM(M56:N56)</f>
        <v>6</v>
      </c>
      <c r="P56" s="394"/>
      <c r="Q56" s="47" t="s">
        <v>136</v>
      </c>
      <c r="R56" s="29">
        <f t="shared" si="0"/>
        <v>30</v>
      </c>
      <c r="S56" s="29">
        <f t="shared" si="0"/>
        <v>0</v>
      </c>
      <c r="T56" s="29">
        <f>SUM(R56:S56)</f>
        <v>30</v>
      </c>
    </row>
    <row r="57" spans="1:24" ht="29.25" customHeight="1" x14ac:dyDescent="0.25">
      <c r="I57" s="37" t="s">
        <v>137</v>
      </c>
      <c r="J57" s="38"/>
      <c r="K57" s="20">
        <f>2*(COUNTIF($C$4:$J$15,"NHU")+COUNTIF($Q$4:$X$15,"NHU")-COUNTIF(G15:J15,"NHU"))</f>
        <v>4</v>
      </c>
      <c r="L57" s="20">
        <f>2*(COUNTIF($M$4:$N$15,"NHU")+COUNTIF(K4:L15,"NHU"))</f>
        <v>0</v>
      </c>
      <c r="M57" s="20">
        <f>2*(COUNTIF($C$4:$J$15,"NHU")+COUNTIF($Q$4:$X$15,"NHU")-COUNTIF(I15:L15,"NHU"))</f>
        <v>4</v>
      </c>
      <c r="N57" s="20">
        <f>2*(COUNTIF($M$4:$N$15,"NHU")+COUNTIF(K4:L15,"NHU"))</f>
        <v>0</v>
      </c>
      <c r="O57" s="395">
        <f>SUM(M57:N57)</f>
        <v>4</v>
      </c>
      <c r="P57" s="395"/>
      <c r="Q57" s="48" t="s">
        <v>137</v>
      </c>
      <c r="R57" s="20">
        <f t="shared" si="0"/>
        <v>30</v>
      </c>
      <c r="S57" s="20">
        <f t="shared" si="0"/>
        <v>0</v>
      </c>
      <c r="T57" s="20">
        <f>SUM(R57:S57)</f>
        <v>30</v>
      </c>
    </row>
    <row r="58" spans="1:24" ht="29.25" customHeight="1" x14ac:dyDescent="0.2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8</v>
      </c>
      <c r="N58" s="15">
        <f>2*(COUNTIF($M$4:$N$15,"NGUYÊN")+COUNTIF(K3:L13,"NGUYÊN"))</f>
        <v>0</v>
      </c>
      <c r="O58" s="396">
        <f>SUM(M58:N58)</f>
        <v>8</v>
      </c>
      <c r="P58" s="396"/>
      <c r="Q58" s="49" t="s">
        <v>138</v>
      </c>
      <c r="R58" s="15">
        <f t="shared" si="0"/>
        <v>26</v>
      </c>
      <c r="S58" s="15">
        <f t="shared" si="0"/>
        <v>6</v>
      </c>
      <c r="T58" s="15">
        <f>SUM(R58:S58)</f>
        <v>32</v>
      </c>
    </row>
    <row r="59" spans="1:24" ht="29.25" customHeight="1" x14ac:dyDescent="0.25">
      <c r="I59" s="39" t="s">
        <v>139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397">
        <f>SUM(M59:N59)</f>
        <v>8</v>
      </c>
      <c r="P59" s="397"/>
      <c r="Q59" s="41" t="s">
        <v>139</v>
      </c>
      <c r="R59" s="41">
        <f t="shared" si="0"/>
        <v>40</v>
      </c>
      <c r="S59" s="41">
        <f t="shared" si="0"/>
        <v>6</v>
      </c>
      <c r="T59" s="41">
        <f>SUM(R59:S59)</f>
        <v>46</v>
      </c>
    </row>
    <row r="60" spans="1:24" ht="29.25" customHeight="1" x14ac:dyDescent="0.2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398" t="s">
        <v>142</v>
      </c>
      <c r="P60" s="398"/>
      <c r="T60" s="94"/>
      <c r="U60" t="s">
        <v>143</v>
      </c>
    </row>
    <row r="61" spans="1:24" ht="29.25" customHeight="1" x14ac:dyDescent="0.25">
      <c r="I61" s="24" t="s">
        <v>135</v>
      </c>
      <c r="J61" s="25"/>
      <c r="K61" s="26">
        <f>2*(COUNTIF($C$17:$J$28,"TRANG")+COUNTIF($Q$17:$X$28,"TRANG")-COUNTIF(G28:J28,"TRANG"))</f>
        <v>20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20</v>
      </c>
      <c r="N61" s="26">
        <f>2*(COUNTIF($M$17:$N$28,"TRANG")+COUNTIF(K17:L28,"TRANG"))</f>
        <v>2</v>
      </c>
      <c r="O61" s="393">
        <f>SUM(M61:N61)</f>
        <v>22</v>
      </c>
      <c r="P61" s="393"/>
      <c r="T61" s="94"/>
    </row>
    <row r="62" spans="1:24" ht="29.25" customHeight="1" x14ac:dyDescent="0.25">
      <c r="I62" s="27" t="s">
        <v>136</v>
      </c>
      <c r="J62" s="28"/>
      <c r="K62" s="47">
        <f>2*(COUNTIF($C$17:$J$28,"UYÊN")+COUNTIF($Q$17:$X$28,"UYÊN")-COUNTIF(G29:J29,"UYÊN"))</f>
        <v>8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8</v>
      </c>
      <c r="N62" s="29">
        <f>2*(COUNTIF($M$17:$N$28,"UYÊN")+COUNTIF(K17:L28,"UYÊN"))</f>
        <v>0</v>
      </c>
      <c r="O62" s="394">
        <f>SUM(M62:N62)</f>
        <v>8</v>
      </c>
      <c r="P62" s="394"/>
      <c r="T62" s="94"/>
    </row>
    <row r="63" spans="1:24" ht="29.25" customHeight="1" x14ac:dyDescent="0.4">
      <c r="H63" s="34"/>
      <c r="I63" s="37" t="s">
        <v>137</v>
      </c>
      <c r="J63" s="38"/>
      <c r="K63" s="48">
        <f>2*(COUNTIF($C$17:$J$28,"NHU")+COUNTIF($Q$17:$X$28,"NHU")-COUNTIF(G29:J31,"NHU"))</f>
        <v>2</v>
      </c>
      <c r="L63" s="20">
        <f>2*(COUNTIF($M$17:$N$28,"TUẤN")+COUNTIF(K17:L28,"TUẤN"))</f>
        <v>0</v>
      </c>
      <c r="M63" s="48">
        <f>2*(COUNTIF($C$17:$J$28,"NHU")+COUNTIF($Q$17:$X$28,"NHU")-COUNTIF(I29:L31,"NHU"))</f>
        <v>2</v>
      </c>
      <c r="N63" s="20">
        <f>2*(COUNTIF($M$17:$N$28,"NHU")+COUNTIF(K17:L28,"NHU"))</f>
        <v>0</v>
      </c>
      <c r="O63" s="395">
        <f>SUM(M63:N63)</f>
        <v>2</v>
      </c>
      <c r="P63" s="395"/>
      <c r="T63" s="94"/>
    </row>
    <row r="64" spans="1:24" ht="29.25" customHeight="1" x14ac:dyDescent="0.4">
      <c r="H64" s="34"/>
      <c r="I64" s="30" t="s">
        <v>138</v>
      </c>
      <c r="J64" s="31"/>
      <c r="K64" s="49">
        <f>2*(COUNTIF($C$17:$J$28,"NGUYÊN")+COUNTIF($Q$17:$X$28,"NGUYÊN")-COUNTIF(G31:J32,"NGUYÊN"))</f>
        <v>10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8</v>
      </c>
      <c r="N64" s="15">
        <f>2*(COUNTIF($M$17:$N$28,"NGUYÊN")+COUNTIF(K16:L26,"NGUYÊN"))</f>
        <v>2</v>
      </c>
      <c r="O64" s="396">
        <f>SUM(M64:N64)</f>
        <v>10</v>
      </c>
      <c r="P64" s="396"/>
      <c r="T64" s="94"/>
    </row>
    <row r="65" spans="1:20" ht="29.25" customHeight="1" x14ac:dyDescent="0.4">
      <c r="H65" s="34"/>
      <c r="I65" s="39" t="s">
        <v>139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0</v>
      </c>
      <c r="M65" s="71">
        <f>2*(COUNTIF($C$17:$J$28,"DÂN")+COUNTIF($Q$17:$X$28,"DÂN")-COUNTIF(I32:L33,"DÂN"))</f>
        <v>14</v>
      </c>
      <c r="N65" s="41">
        <f>2*(COUNTIF($M$17:$N$28,"DÂN")+COUNTIF(K17:L28,"DÂN"))</f>
        <v>0</v>
      </c>
      <c r="O65" s="397">
        <f>SUM(M65:N65)</f>
        <v>14</v>
      </c>
      <c r="P65" s="397"/>
      <c r="T65" s="94"/>
    </row>
    <row r="66" spans="1:20" ht="29.25" customHeight="1" x14ac:dyDescent="0.2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398" t="s">
        <v>142</v>
      </c>
      <c r="P66" s="398"/>
      <c r="T66" s="94"/>
    </row>
    <row r="67" spans="1:20" ht="29.25" customHeight="1" x14ac:dyDescent="0.25">
      <c r="G67" s="399"/>
      <c r="I67" s="24" t="s">
        <v>135</v>
      </c>
      <c r="J67" s="25"/>
      <c r="K67" s="26">
        <f>2*(COUNTIF($C$30:$J$41,"TRANG")+COUNTIF($Q$30:$X$41,"TRANG")-COUNTIF($G$41:$J$41,"TRANG"))</f>
        <v>14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14</v>
      </c>
      <c r="N67" s="26">
        <f>2*(COUNTIF($M$30:$N$41,"TRANG")+COUNTIF(K31:L41,"TRANG"))</f>
        <v>2</v>
      </c>
      <c r="O67" s="393">
        <f>SUM(M67:N67)</f>
        <v>16</v>
      </c>
      <c r="P67" s="393"/>
      <c r="T67" s="94"/>
    </row>
    <row r="68" spans="1:20" ht="29.25" customHeight="1" x14ac:dyDescent="0.25">
      <c r="G68" s="399"/>
      <c r="I68" s="27" t="s">
        <v>136</v>
      </c>
      <c r="J68" s="28"/>
      <c r="K68" s="29">
        <f>2*(COUNTIF($C$30:$J$41,"UYÊN")+COUNTIF($Q$30:$X$41,"UYÊN")-COUNTIF($G$41:$J$41,"UYÊN"))</f>
        <v>8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8</v>
      </c>
      <c r="N68" s="29">
        <f>2*(COUNTIF($M$30:$N$41,"UYÊN")+COUNTIF(K31:L41,"UYÊN"))</f>
        <v>0</v>
      </c>
      <c r="O68" s="394">
        <f>SUM(M68:N68)</f>
        <v>8</v>
      </c>
      <c r="P68" s="394"/>
      <c r="T68" s="94"/>
    </row>
    <row r="69" spans="1:20" ht="29.25" customHeight="1" x14ac:dyDescent="0.25">
      <c r="G69" s="399"/>
      <c r="I69" s="37" t="s">
        <v>137</v>
      </c>
      <c r="J69" s="38"/>
      <c r="K69" s="20">
        <f>2*(COUNTIF($C$30:$J$41,"NHU")+COUNTIF($Q$30:$X$41,"NHU")-COUNTIF($G$41:$J$41,"NHU"))</f>
        <v>12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12</v>
      </c>
      <c r="N69" s="20">
        <f>2*(COUNTIF($M$30:$N$41,"NHU")+COUNTIF(K31:L41,"NHU"))</f>
        <v>0</v>
      </c>
      <c r="O69" s="395">
        <f>SUM(M69:N69)</f>
        <v>12</v>
      </c>
      <c r="P69" s="395"/>
      <c r="T69" s="94"/>
    </row>
    <row r="70" spans="1:20" ht="29.25" customHeight="1" x14ac:dyDescent="0.25">
      <c r="G70" s="399"/>
      <c r="I70" s="30" t="s">
        <v>138</v>
      </c>
      <c r="J70" s="31"/>
      <c r="K70" s="15">
        <f>2*(COUNTIF($C$30:$J$41,"NGUYÊN")+COUNTIF($Q$30:$X$41,"NGUYÊN")-COUNTIF($G$41:$J$41,"NGUYÊN"))</f>
        <v>2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2</v>
      </c>
      <c r="N70" s="15">
        <f>2*(COUNTIF($M$30:$N$41,"NGUYÊN")+COUNTIF(K29:L39,"NGUYÊN"))</f>
        <v>0</v>
      </c>
      <c r="O70" s="396">
        <f>SUM(M70:N70)</f>
        <v>2</v>
      </c>
      <c r="P70" s="396"/>
      <c r="T70" s="94"/>
    </row>
    <row r="71" spans="1:20" ht="29.25" customHeight="1" x14ac:dyDescent="0.25">
      <c r="G71" s="399"/>
      <c r="I71" s="39" t="s">
        <v>139</v>
      </c>
      <c r="J71" s="40"/>
      <c r="K71" s="41">
        <f>2*(COUNTIF($C$30:$J$41,"DÂN")+COUNTIF($Q$30:$X$41,"DÂN")-COUNTIF($G$41:$J$41,"DÂN"))</f>
        <v>10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10</v>
      </c>
      <c r="N71" s="41">
        <f>2*(COUNTIF($M$30:$N$41,"DÂN")+COUNTIF(K31:L41,"DÂN"))</f>
        <v>2</v>
      </c>
      <c r="O71" s="397">
        <f>SUM(M71:N71)</f>
        <v>12</v>
      </c>
      <c r="P71" s="397"/>
      <c r="T71" s="94"/>
    </row>
    <row r="72" spans="1:20" ht="29.25" customHeight="1" x14ac:dyDescent="0.2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398" t="s">
        <v>142</v>
      </c>
      <c r="P72" s="398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98" t="s">
        <v>142</v>
      </c>
      <c r="P73" s="398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14</v>
      </c>
      <c r="L74" s="26">
        <f>2*(COUNTIF($M$43:$N$54,"TRANG")+COUNTIF(K43:L54,"TRANG"))</f>
        <v>2</v>
      </c>
      <c r="M74" s="26">
        <f>2*(COUNTIF($C$43:$J$54,"TRANG")+COUNTIF($Q$43:$X$54,"TRANG")-COUNTIF($G$54:$J$54,"TRANG"))</f>
        <v>14</v>
      </c>
      <c r="N74" s="26">
        <f>2*(COUNTIF($M$43:$N$54,"TRANG")+COUNTIF(K43:L54,"TRANG"))</f>
        <v>2</v>
      </c>
      <c r="O74" s="393">
        <f>SUM(M74:N74)</f>
        <v>16</v>
      </c>
      <c r="P74" s="393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8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8</v>
      </c>
      <c r="N75" s="29">
        <f>2*(COUNTIF($M$43:$N$54,"UYÊN")+COUNTIF(K43:L54,"UYÊN"))</f>
        <v>0</v>
      </c>
      <c r="O75" s="394">
        <f>SUM(M75:N75)</f>
        <v>8</v>
      </c>
      <c r="P75" s="394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12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12</v>
      </c>
      <c r="N76" s="20">
        <f>2*(COUNTIF($M$43:$N$54,"NHU")+COUNTIF(K43:L54,"NHU"))</f>
        <v>0</v>
      </c>
      <c r="O76" s="395">
        <f>SUM(M76:N76)</f>
        <v>12</v>
      </c>
      <c r="P76" s="395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4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4</v>
      </c>
      <c r="O77" s="396">
        <f>SUM(M77:N77)</f>
        <v>12</v>
      </c>
      <c r="P77" s="396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10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10</v>
      </c>
      <c r="N78" s="41">
        <f>2*(COUNTIF($M$43:$N$54,"DÂN")+COUNTIF(K43:L54,"DÂN"))</f>
        <v>2</v>
      </c>
      <c r="O78" s="397">
        <f>SUM(M78:N78)</f>
        <v>12</v>
      </c>
      <c r="P78" s="397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567B-EC33-42EA-9279-68124DD3E2A3}">
  <dimension ref="A1:AH79"/>
  <sheetViews>
    <sheetView topLeftCell="A39" zoomScale="68" zoomScaleNormal="68" workbookViewId="0">
      <selection activeCell="C47" sqref="A47:XFD48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2" t="s">
        <v>249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4"/>
    </row>
    <row r="2" spans="1:25" s="1" customFormat="1" ht="64.5" customHeight="1" x14ac:dyDescent="0.25">
      <c r="A2" s="385" t="s">
        <v>1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6"/>
      <c r="O2" s="387" t="s">
        <v>2</v>
      </c>
      <c r="P2" s="388"/>
      <c r="Q2" s="388"/>
      <c r="R2" s="388"/>
      <c r="S2" s="388"/>
      <c r="T2" s="388"/>
      <c r="U2" s="388"/>
      <c r="V2" s="388"/>
      <c r="W2" s="388"/>
      <c r="X2" s="388"/>
    </row>
    <row r="3" spans="1:25" ht="19.5" x14ac:dyDescent="0.25">
      <c r="A3" s="389" t="s">
        <v>3</v>
      </c>
      <c r="B3" s="39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89" t="s">
        <v>3</v>
      </c>
      <c r="P3" s="39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x14ac:dyDescent="0.25">
      <c r="A4" s="372" t="s">
        <v>15</v>
      </c>
      <c r="B4" s="374" t="s">
        <v>250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76" t="s">
        <v>15</v>
      </c>
      <c r="P4" s="378" t="s">
        <v>250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3"/>
      <c r="B5" s="375"/>
      <c r="C5" s="7"/>
      <c r="D5" s="7"/>
      <c r="E5" s="7"/>
      <c r="F5" s="7"/>
      <c r="G5" s="19" t="s">
        <v>50</v>
      </c>
      <c r="H5" s="19" t="s">
        <v>18</v>
      </c>
      <c r="I5" s="7"/>
      <c r="J5" s="7"/>
      <c r="K5" s="7"/>
      <c r="L5" s="8"/>
      <c r="M5" s="7"/>
      <c r="N5" s="8"/>
      <c r="O5" s="377"/>
      <c r="P5" s="379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72" t="s">
        <v>24</v>
      </c>
      <c r="B6" s="374" t="s">
        <v>251</v>
      </c>
      <c r="C6" s="7"/>
      <c r="D6" s="8"/>
      <c r="E6" s="7"/>
      <c r="F6" s="8"/>
      <c r="G6" s="7"/>
      <c r="H6" s="8"/>
      <c r="I6" s="136" t="s">
        <v>54</v>
      </c>
      <c r="J6" s="137" t="s">
        <v>31</v>
      </c>
      <c r="K6" s="7"/>
      <c r="L6" s="8"/>
      <c r="M6" s="75"/>
      <c r="N6" s="8"/>
      <c r="O6" s="376" t="s">
        <v>24</v>
      </c>
      <c r="P6" s="378" t="s">
        <v>251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3"/>
      <c r="B7" s="375"/>
      <c r="C7" s="73" t="s">
        <v>252</v>
      </c>
      <c r="D7" s="74" t="s">
        <v>155</v>
      </c>
      <c r="E7" s="19" t="s">
        <v>28</v>
      </c>
      <c r="F7" s="20" t="s">
        <v>155</v>
      </c>
      <c r="G7" s="7"/>
      <c r="H7" s="8"/>
      <c r="I7" s="73" t="s">
        <v>253</v>
      </c>
      <c r="J7" s="74" t="s">
        <v>18</v>
      </c>
      <c r="K7" s="7"/>
      <c r="L7" s="7"/>
      <c r="M7" s="75"/>
      <c r="N7" s="8"/>
      <c r="O7" s="377"/>
      <c r="P7" s="379"/>
      <c r="Q7" s="7"/>
      <c r="R7" s="8"/>
      <c r="S7" s="7"/>
      <c r="T7" s="8"/>
      <c r="U7" s="150" t="s">
        <v>182</v>
      </c>
      <c r="V7" s="151" t="s">
        <v>23</v>
      </c>
      <c r="W7" s="73" t="s">
        <v>254</v>
      </c>
      <c r="X7" s="74" t="s">
        <v>23</v>
      </c>
    </row>
    <row r="8" spans="1:25" s="13" customFormat="1" ht="42" customHeight="1" x14ac:dyDescent="0.25">
      <c r="A8" s="372" t="s">
        <v>34</v>
      </c>
      <c r="B8" s="374" t="s">
        <v>255</v>
      </c>
      <c r="C8" s="7"/>
      <c r="D8" s="8"/>
      <c r="F8" s="8"/>
      <c r="G8" s="7"/>
      <c r="H8" s="8"/>
      <c r="I8" s="7"/>
      <c r="J8" s="8"/>
      <c r="K8" s="7"/>
      <c r="L8" s="8"/>
      <c r="M8" s="75"/>
      <c r="N8" s="8"/>
      <c r="O8" s="376" t="s">
        <v>34</v>
      </c>
      <c r="P8" s="378" t="s">
        <v>255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80"/>
      <c r="B9" s="375"/>
      <c r="C9" s="73" t="s">
        <v>256</v>
      </c>
      <c r="D9" s="74" t="s">
        <v>21</v>
      </c>
      <c r="E9" s="19" t="s">
        <v>191</v>
      </c>
      <c r="F9" s="19" t="s">
        <v>31</v>
      </c>
      <c r="G9" s="19" t="s">
        <v>73</v>
      </c>
      <c r="H9" s="20" t="s">
        <v>155</v>
      </c>
      <c r="I9" s="19" t="s">
        <v>43</v>
      </c>
      <c r="J9" s="19" t="s">
        <v>31</v>
      </c>
      <c r="K9" s="19" t="s">
        <v>226</v>
      </c>
      <c r="L9" s="19" t="s">
        <v>21</v>
      </c>
      <c r="M9" s="7"/>
      <c r="N9" s="8"/>
      <c r="O9" s="381"/>
      <c r="P9" s="402"/>
      <c r="Q9" s="11"/>
      <c r="R9" s="12"/>
      <c r="S9" s="7"/>
      <c r="T9" s="8"/>
      <c r="U9" s="11"/>
      <c r="V9" s="12"/>
      <c r="W9" s="161" t="s">
        <v>240</v>
      </c>
      <c r="X9" s="170" t="s">
        <v>23</v>
      </c>
    </row>
    <row r="10" spans="1:25" s="13" customFormat="1" ht="37.5" customHeight="1" x14ac:dyDescent="0.25">
      <c r="A10" s="372" t="s">
        <v>45</v>
      </c>
      <c r="B10" s="374" t="s">
        <v>257</v>
      </c>
      <c r="C10" s="136" t="s">
        <v>89</v>
      </c>
      <c r="D10" s="137" t="s">
        <v>31</v>
      </c>
      <c r="E10" s="136" t="s">
        <v>112</v>
      </c>
      <c r="F10" s="137" t="s">
        <v>31</v>
      </c>
      <c r="G10" s="7"/>
      <c r="H10" s="8"/>
      <c r="I10" s="136" t="s">
        <v>125</v>
      </c>
      <c r="J10" s="137" t="s">
        <v>21</v>
      </c>
      <c r="K10" s="7"/>
      <c r="L10" s="7"/>
      <c r="M10" s="7"/>
      <c r="N10" s="8"/>
      <c r="O10" s="376" t="s">
        <v>45</v>
      </c>
      <c r="P10" s="378" t="s">
        <v>257</v>
      </c>
      <c r="Q10" s="159" t="s">
        <v>59</v>
      </c>
      <c r="R10" s="160" t="s">
        <v>23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73"/>
      <c r="B11" s="375"/>
      <c r="C11" s="7"/>
      <c r="D11" s="8"/>
      <c r="E11" s="19" t="s">
        <v>20</v>
      </c>
      <c r="F11" s="19" t="s">
        <v>21</v>
      </c>
      <c r="G11" s="69" t="s">
        <v>258</v>
      </c>
      <c r="H11" s="69" t="s">
        <v>18</v>
      </c>
      <c r="I11" s="69" t="s">
        <v>259</v>
      </c>
      <c r="J11" s="69" t="s">
        <v>18</v>
      </c>
      <c r="K11" s="7"/>
      <c r="L11" s="8"/>
      <c r="M11" s="7"/>
      <c r="N11" s="8"/>
      <c r="O11" s="377"/>
      <c r="P11" s="379"/>
      <c r="Q11" s="162"/>
      <c r="R11" s="163"/>
      <c r="S11" s="7"/>
      <c r="T11" s="8"/>
      <c r="U11" s="7"/>
      <c r="V11" s="8"/>
      <c r="W11" s="161" t="s">
        <v>228</v>
      </c>
      <c r="X11" s="170" t="s">
        <v>23</v>
      </c>
    </row>
    <row r="12" spans="1:25" s="13" customFormat="1" ht="39.75" customHeight="1" x14ac:dyDescent="0.25">
      <c r="A12" s="372" t="s">
        <v>56</v>
      </c>
      <c r="B12" s="374" t="s">
        <v>260</v>
      </c>
      <c r="C12" s="136" t="s">
        <v>190</v>
      </c>
      <c r="D12" s="137" t="s">
        <v>155</v>
      </c>
      <c r="E12" s="7"/>
      <c r="F12" s="8"/>
      <c r="G12" s="7"/>
      <c r="H12" s="8"/>
      <c r="I12" s="136" t="s">
        <v>26</v>
      </c>
      <c r="J12" s="137" t="s">
        <v>18</v>
      </c>
      <c r="K12" s="36" t="s">
        <v>261</v>
      </c>
      <c r="L12" s="32" t="s">
        <v>18</v>
      </c>
      <c r="M12" s="75"/>
      <c r="N12" s="8"/>
      <c r="O12" s="376" t="s">
        <v>56</v>
      </c>
      <c r="P12" s="378" t="s">
        <v>260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73"/>
      <c r="B13" s="375"/>
      <c r="C13" s="7"/>
      <c r="D13" s="7"/>
      <c r="E13" s="7"/>
      <c r="F13" s="7"/>
      <c r="G13" s="19" t="s">
        <v>49</v>
      </c>
      <c r="H13" s="20" t="s">
        <v>155</v>
      </c>
      <c r="I13" s="19" t="s">
        <v>30</v>
      </c>
      <c r="J13" s="19" t="s">
        <v>31</v>
      </c>
      <c r="K13" s="7"/>
      <c r="L13" s="7"/>
      <c r="M13" s="7"/>
      <c r="N13" s="8"/>
      <c r="O13" s="377"/>
      <c r="P13" s="379"/>
      <c r="Q13" s="7"/>
      <c r="R13" s="8"/>
      <c r="S13" s="7"/>
      <c r="T13" s="8"/>
      <c r="U13" s="7"/>
      <c r="V13" s="8"/>
      <c r="W13" s="161" t="s">
        <v>120</v>
      </c>
      <c r="X13" s="170" t="s">
        <v>23</v>
      </c>
    </row>
    <row r="14" spans="1:25" s="13" customFormat="1" ht="37.5" customHeight="1" x14ac:dyDescent="0.25">
      <c r="A14" s="157" t="s">
        <v>64</v>
      </c>
      <c r="B14" s="132" t="s">
        <v>262</v>
      </c>
      <c r="C14" s="73" t="s">
        <v>103</v>
      </c>
      <c r="D14" s="74" t="s">
        <v>31</v>
      </c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10" t="s">
        <v>262</v>
      </c>
      <c r="Q14" s="159" t="s">
        <v>104</v>
      </c>
      <c r="R14" s="160" t="s">
        <v>23</v>
      </c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89" t="s">
        <v>3</v>
      </c>
      <c r="B16" s="390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89" t="s">
        <v>3</v>
      </c>
      <c r="P16" s="390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4" s="13" customFormat="1" ht="48" customHeight="1" x14ac:dyDescent="0.25">
      <c r="A17" s="372" t="s">
        <v>15</v>
      </c>
      <c r="B17" s="374" t="s">
        <v>263</v>
      </c>
      <c r="C17" s="11"/>
      <c r="D17" s="12"/>
      <c r="E17" s="11"/>
      <c r="F17" s="12"/>
      <c r="G17" s="11"/>
      <c r="H17" s="12"/>
      <c r="I17" s="11"/>
      <c r="J17" s="12"/>
      <c r="K17" s="7"/>
      <c r="L17" s="8"/>
      <c r="M17" s="7"/>
      <c r="N17" s="7"/>
      <c r="O17" s="376" t="s">
        <v>15</v>
      </c>
      <c r="P17" s="378" t="s">
        <v>263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73"/>
      <c r="B18" s="375"/>
      <c r="C18" s="11"/>
      <c r="D18" s="11"/>
      <c r="E18" s="69" t="s">
        <v>264</v>
      </c>
      <c r="F18" s="69" t="s">
        <v>155</v>
      </c>
      <c r="G18" s="73" t="s">
        <v>265</v>
      </c>
      <c r="H18" s="74" t="s">
        <v>21</v>
      </c>
      <c r="I18" s="19" t="s">
        <v>80</v>
      </c>
      <c r="J18" s="20" t="s">
        <v>31</v>
      </c>
      <c r="K18" s="19" t="s">
        <v>81</v>
      </c>
      <c r="L18" s="20" t="s">
        <v>31</v>
      </c>
      <c r="M18" s="7"/>
      <c r="N18" s="8"/>
      <c r="O18" s="377"/>
      <c r="P18" s="379"/>
      <c r="Q18" s="7"/>
      <c r="R18" s="8"/>
      <c r="S18" s="11"/>
      <c r="T18" s="12"/>
      <c r="U18" s="73" t="s">
        <v>266</v>
      </c>
      <c r="V18" s="74" t="s">
        <v>23</v>
      </c>
      <c r="W18" s="150" t="s">
        <v>236</v>
      </c>
      <c r="X18" s="151" t="s">
        <v>23</v>
      </c>
    </row>
    <row r="19" spans="1:34" s="13" customFormat="1" ht="46.5" customHeight="1" x14ac:dyDescent="0.25">
      <c r="A19" s="372" t="s">
        <v>24</v>
      </c>
      <c r="B19" s="374" t="s">
        <v>267</v>
      </c>
      <c r="C19" s="69" t="s">
        <v>268</v>
      </c>
      <c r="D19" s="69" t="s">
        <v>155</v>
      </c>
      <c r="E19" s="69" t="s">
        <v>269</v>
      </c>
      <c r="F19" s="69" t="s">
        <v>155</v>
      </c>
      <c r="G19" s="7"/>
      <c r="H19" s="8"/>
      <c r="I19" s="19" t="s">
        <v>270</v>
      </c>
      <c r="J19" s="20" t="s">
        <v>21</v>
      </c>
      <c r="K19" s="7"/>
      <c r="L19" s="8"/>
      <c r="M19" s="7"/>
      <c r="N19" s="8"/>
      <c r="O19" s="376" t="s">
        <v>24</v>
      </c>
      <c r="P19" s="378" t="s">
        <v>267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73"/>
      <c r="B20" s="375"/>
      <c r="C20" s="7"/>
      <c r="D20" s="8"/>
      <c r="E20" s="7"/>
      <c r="F20" s="7"/>
      <c r="G20" s="136" t="s">
        <v>86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77"/>
      <c r="P20" s="379"/>
      <c r="Q20" s="73" t="s">
        <v>271</v>
      </c>
      <c r="R20" s="74" t="s">
        <v>21</v>
      </c>
      <c r="S20" s="73" t="s">
        <v>272</v>
      </c>
      <c r="T20" s="74" t="s">
        <v>21</v>
      </c>
      <c r="U20" s="7"/>
      <c r="V20" s="8"/>
      <c r="W20" s="7"/>
      <c r="X20" s="8"/>
    </row>
    <row r="21" spans="1:34" s="13" customFormat="1" ht="40.5" customHeight="1" x14ac:dyDescent="0.25">
      <c r="A21" s="372" t="s">
        <v>34</v>
      </c>
      <c r="B21" s="374" t="s">
        <v>273</v>
      </c>
      <c r="C21" s="7"/>
      <c r="D21" s="8"/>
      <c r="E21" s="7"/>
      <c r="F21" s="7"/>
      <c r="G21" s="7"/>
      <c r="H21" s="8"/>
      <c r="I21" s="7"/>
      <c r="J21" s="8"/>
      <c r="K21" s="7"/>
      <c r="L21" s="8"/>
      <c r="M21" s="7"/>
      <c r="N21" s="8"/>
      <c r="O21" s="376" t="s">
        <v>34</v>
      </c>
      <c r="P21" s="378" t="s">
        <v>273</v>
      </c>
      <c r="Q21" s="7"/>
      <c r="R21" s="8"/>
      <c r="S21" s="7"/>
      <c r="T21" s="8"/>
      <c r="U21" s="7"/>
      <c r="V21" s="12"/>
      <c r="W21" s="11"/>
      <c r="X21" s="12"/>
    </row>
    <row r="22" spans="1:34" s="13" customFormat="1" ht="39.75" customHeight="1" x14ac:dyDescent="0.25">
      <c r="A22" s="373"/>
      <c r="B22" s="375"/>
      <c r="C22" s="7"/>
      <c r="D22" s="7"/>
      <c r="E22" s="19" t="s">
        <v>151</v>
      </c>
      <c r="F22" s="19" t="s">
        <v>18</v>
      </c>
      <c r="G22" s="7"/>
      <c r="H22" s="8"/>
      <c r="I22" s="69" t="s">
        <v>274</v>
      </c>
      <c r="J22" s="69" t="s">
        <v>18</v>
      </c>
      <c r="K22" s="7"/>
      <c r="L22" s="8"/>
      <c r="M22" s="7"/>
      <c r="N22" s="8"/>
      <c r="O22" s="377"/>
      <c r="P22" s="402"/>
      <c r="Q22" s="7"/>
      <c r="R22" s="8"/>
      <c r="S22" s="7"/>
      <c r="T22" s="8"/>
      <c r="U22" s="129"/>
      <c r="V22" s="12"/>
      <c r="W22" s="161" t="s">
        <v>240</v>
      </c>
      <c r="X22" s="170" t="s">
        <v>23</v>
      </c>
    </row>
    <row r="23" spans="1:34" s="13" customFormat="1" ht="45" customHeight="1" x14ac:dyDescent="0.25">
      <c r="A23" s="372" t="s">
        <v>45</v>
      </c>
      <c r="B23" s="374" t="s">
        <v>275</v>
      </c>
      <c r="C23" s="7"/>
      <c r="D23" s="8"/>
      <c r="E23" s="7"/>
      <c r="F23" s="8"/>
      <c r="G23" s="136" t="s">
        <v>187</v>
      </c>
      <c r="H23" s="137" t="s">
        <v>155</v>
      </c>
      <c r="I23" s="136" t="s">
        <v>157</v>
      </c>
      <c r="J23" s="137" t="s">
        <v>21</v>
      </c>
      <c r="K23" s="36" t="s">
        <v>276</v>
      </c>
      <c r="L23" s="32" t="s">
        <v>21</v>
      </c>
      <c r="M23" s="89"/>
      <c r="N23" s="8"/>
      <c r="O23" s="376" t="s">
        <v>45</v>
      </c>
      <c r="P23" s="378" t="s">
        <v>275</v>
      </c>
      <c r="Q23" s="159" t="s">
        <v>59</v>
      </c>
      <c r="R23" s="160" t="s">
        <v>23</v>
      </c>
      <c r="S23" s="11"/>
      <c r="T23" s="12"/>
      <c r="U23" s="7"/>
      <c r="V23" s="12"/>
      <c r="W23" s="7"/>
      <c r="X23" s="8"/>
    </row>
    <row r="24" spans="1:34" s="13" customFormat="1" ht="42" customHeight="1" x14ac:dyDescent="0.25">
      <c r="A24" s="373"/>
      <c r="B24" s="375"/>
      <c r="C24" s="19" t="s">
        <v>92</v>
      </c>
      <c r="D24" s="20" t="s">
        <v>155</v>
      </c>
      <c r="E24" s="19" t="s">
        <v>29</v>
      </c>
      <c r="F24" s="19" t="s">
        <v>21</v>
      </c>
      <c r="G24" s="36" t="s">
        <v>277</v>
      </c>
      <c r="H24" s="32" t="s">
        <v>18</v>
      </c>
      <c r="I24" s="7"/>
      <c r="J24" s="8"/>
      <c r="K24" s="136" t="s">
        <v>91</v>
      </c>
      <c r="L24" s="137" t="s">
        <v>18</v>
      </c>
      <c r="M24" s="7"/>
      <c r="N24" s="8"/>
      <c r="O24" s="377"/>
      <c r="P24" s="379"/>
      <c r="Q24" s="162"/>
      <c r="R24" s="163"/>
      <c r="S24" s="11"/>
      <c r="T24" s="12"/>
      <c r="U24" s="7"/>
      <c r="V24" s="8"/>
      <c r="W24" s="161" t="s">
        <v>228</v>
      </c>
      <c r="X24" s="170" t="s">
        <v>23</v>
      </c>
    </row>
    <row r="25" spans="1:34" s="13" customFormat="1" ht="44.25" customHeight="1" x14ac:dyDescent="0.25">
      <c r="A25" s="372" t="s">
        <v>56</v>
      </c>
      <c r="B25" s="374" t="s">
        <v>278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217</v>
      </c>
      <c r="H25" s="137" t="s">
        <v>31</v>
      </c>
      <c r="I25" s="136" t="s">
        <v>54</v>
      </c>
      <c r="J25" s="137" t="s">
        <v>31</v>
      </c>
      <c r="K25" s="7"/>
      <c r="L25" s="8"/>
      <c r="M25" s="7" t="s">
        <v>51</v>
      </c>
      <c r="N25" s="8"/>
      <c r="O25" s="376" t="s">
        <v>56</v>
      </c>
      <c r="P25" s="378" t="s">
        <v>278</v>
      </c>
      <c r="Q25" s="138"/>
      <c r="R25" s="139"/>
      <c r="S25" s="139"/>
      <c r="T25" s="139"/>
      <c r="U25" s="7"/>
      <c r="V25" s="8"/>
      <c r="W25" s="161" t="s">
        <v>120</v>
      </c>
      <c r="X25" s="170" t="s">
        <v>23</v>
      </c>
    </row>
    <row r="26" spans="1:34" s="13" customFormat="1" ht="43.5" customHeight="1" x14ac:dyDescent="0.25">
      <c r="A26" s="373"/>
      <c r="B26" s="375"/>
      <c r="C26" s="7"/>
      <c r="D26" s="8"/>
      <c r="E26" s="7"/>
      <c r="F26" s="8"/>
      <c r="G26" s="19" t="s">
        <v>97</v>
      </c>
      <c r="H26" s="20" t="s">
        <v>155</v>
      </c>
      <c r="I26" s="73" t="s">
        <v>279</v>
      </c>
      <c r="J26" s="74" t="s">
        <v>18</v>
      </c>
      <c r="K26" s="7"/>
      <c r="L26" s="8"/>
      <c r="M26" s="7"/>
      <c r="N26" s="8"/>
      <c r="O26" s="377"/>
      <c r="P26" s="379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64</v>
      </c>
      <c r="B27" s="132" t="s">
        <v>280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280</v>
      </c>
      <c r="Q27" s="159" t="s">
        <v>104</v>
      </c>
      <c r="R27" s="160" t="s">
        <v>23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89" t="s">
        <v>3</v>
      </c>
      <c r="B29" s="390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89" t="s">
        <v>3</v>
      </c>
      <c r="P29" s="390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91" t="s">
        <v>15</v>
      </c>
      <c r="B30" s="374" t="s">
        <v>281</v>
      </c>
      <c r="C30" s="11"/>
      <c r="D30" s="12"/>
      <c r="E30" s="11"/>
      <c r="F30" s="12"/>
      <c r="G30" s="11"/>
      <c r="H30" s="12"/>
      <c r="I30" s="69" t="s">
        <v>282</v>
      </c>
      <c r="J30" s="69" t="s">
        <v>21</v>
      </c>
      <c r="K30" s="7"/>
      <c r="L30" s="8"/>
      <c r="M30" s="7"/>
      <c r="N30" s="8"/>
      <c r="O30" s="376" t="s">
        <v>15</v>
      </c>
      <c r="P30" s="378" t="s">
        <v>281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92"/>
      <c r="B31" s="375"/>
      <c r="C31" s="7"/>
      <c r="D31" s="8"/>
      <c r="E31" s="7"/>
      <c r="F31" s="7"/>
      <c r="G31" s="19" t="s">
        <v>73</v>
      </c>
      <c r="H31" s="20" t="s">
        <v>155</v>
      </c>
      <c r="I31" s="19" t="s">
        <v>50</v>
      </c>
      <c r="J31" s="20" t="s">
        <v>18</v>
      </c>
      <c r="K31" s="7"/>
      <c r="L31" s="8"/>
      <c r="M31" s="7"/>
      <c r="N31" s="7"/>
      <c r="O31" s="377"/>
      <c r="P31" s="379"/>
      <c r="Q31" s="7"/>
      <c r="R31" s="12"/>
      <c r="S31" s="73" t="s">
        <v>283</v>
      </c>
      <c r="T31" s="74" t="s">
        <v>21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91" t="s">
        <v>24</v>
      </c>
      <c r="B32" s="374" t="s">
        <v>284</v>
      </c>
      <c r="C32" s="7"/>
      <c r="D32" s="8"/>
      <c r="E32" s="7"/>
      <c r="F32" s="7"/>
      <c r="G32" s="69" t="s">
        <v>285</v>
      </c>
      <c r="H32" s="69" t="s">
        <v>155</v>
      </c>
      <c r="I32" s="11"/>
      <c r="J32" s="11"/>
      <c r="K32" s="7"/>
      <c r="L32" s="7"/>
      <c r="M32" s="7"/>
      <c r="N32" s="8"/>
      <c r="O32" s="376" t="s">
        <v>24</v>
      </c>
      <c r="P32" s="378" t="s">
        <v>284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92"/>
      <c r="B33" s="375"/>
      <c r="C33" s="7"/>
      <c r="D33" s="8"/>
      <c r="E33" s="19" t="s">
        <v>28</v>
      </c>
      <c r="F33" s="19" t="s">
        <v>155</v>
      </c>
      <c r="G33" s="73" t="s">
        <v>286</v>
      </c>
      <c r="H33" s="74" t="s">
        <v>31</v>
      </c>
      <c r="I33" s="19" t="s">
        <v>287</v>
      </c>
      <c r="J33" s="19" t="s">
        <v>18</v>
      </c>
      <c r="K33" s="19" t="s">
        <v>226</v>
      </c>
      <c r="L33" s="19" t="s">
        <v>21</v>
      </c>
      <c r="M33" s="7"/>
      <c r="N33" s="8"/>
      <c r="O33" s="381"/>
      <c r="P33" s="379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91" t="s">
        <v>34</v>
      </c>
      <c r="B34" s="374" t="s">
        <v>288</v>
      </c>
      <c r="C34" s="136" t="s">
        <v>112</v>
      </c>
      <c r="D34" s="137" t="s">
        <v>31</v>
      </c>
      <c r="E34" s="7"/>
      <c r="F34" s="8"/>
      <c r="G34" s="136" t="s">
        <v>125</v>
      </c>
      <c r="H34" s="137" t="s">
        <v>21</v>
      </c>
      <c r="I34" s="36" t="s">
        <v>289</v>
      </c>
      <c r="J34" s="32" t="s">
        <v>21</v>
      </c>
      <c r="K34" s="403" t="s">
        <v>290</v>
      </c>
      <c r="L34" s="403" t="s">
        <v>23</v>
      </c>
      <c r="M34" s="139"/>
      <c r="N34" s="139"/>
      <c r="O34" s="376" t="s">
        <v>34</v>
      </c>
      <c r="P34" s="378" t="s">
        <v>288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400"/>
      <c r="B35" s="375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404"/>
      <c r="L35" s="404"/>
      <c r="M35" s="75"/>
      <c r="N35" s="7"/>
      <c r="O35" s="381"/>
      <c r="P35" s="402"/>
      <c r="Q35" s="7"/>
      <c r="R35" s="8"/>
      <c r="S35" s="7"/>
      <c r="T35" s="8"/>
      <c r="U35" s="150" t="s">
        <v>182</v>
      </c>
      <c r="V35" s="151" t="s">
        <v>23</v>
      </c>
      <c r="W35" s="150" t="s">
        <v>291</v>
      </c>
      <c r="X35" s="151" t="s">
        <v>23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72" t="s">
        <v>45</v>
      </c>
      <c r="B36" s="374" t="s">
        <v>292</v>
      </c>
      <c r="C36" s="36" t="s">
        <v>293</v>
      </c>
      <c r="D36" s="32" t="s">
        <v>21</v>
      </c>
      <c r="E36" s="69" t="s">
        <v>294</v>
      </c>
      <c r="F36" s="69" t="s">
        <v>21</v>
      </c>
      <c r="G36" s="7"/>
      <c r="H36" s="7"/>
      <c r="I36" s="7"/>
      <c r="J36" s="8"/>
      <c r="K36" s="7"/>
      <c r="L36" s="8"/>
      <c r="M36" s="7"/>
      <c r="N36" s="8"/>
      <c r="O36" s="376" t="s">
        <v>45</v>
      </c>
      <c r="P36" s="378" t="s">
        <v>292</v>
      </c>
      <c r="Q36" s="159" t="s">
        <v>59</v>
      </c>
      <c r="R36" s="160" t="s">
        <v>23</v>
      </c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80"/>
      <c r="B37" s="375"/>
      <c r="C37" s="19" t="s">
        <v>295</v>
      </c>
      <c r="D37" s="20" t="s">
        <v>31</v>
      </c>
      <c r="E37" s="19" t="s">
        <v>191</v>
      </c>
      <c r="F37" s="19" t="s">
        <v>31</v>
      </c>
      <c r="G37" s="69" t="s">
        <v>258</v>
      </c>
      <c r="H37" s="69" t="s">
        <v>18</v>
      </c>
      <c r="I37" s="69" t="s">
        <v>259</v>
      </c>
      <c r="J37" s="69" t="s">
        <v>18</v>
      </c>
      <c r="K37" s="7"/>
      <c r="L37" s="7"/>
      <c r="M37" s="7"/>
      <c r="N37" s="8"/>
      <c r="O37" s="377"/>
      <c r="P37" s="379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72" t="s">
        <v>56</v>
      </c>
      <c r="B38" s="374" t="s">
        <v>296</v>
      </c>
      <c r="C38" s="11"/>
      <c r="D38" s="11"/>
      <c r="E38" s="69" t="s">
        <v>297</v>
      </c>
      <c r="F38" s="69" t="s">
        <v>18</v>
      </c>
      <c r="G38" s="7"/>
      <c r="H38" s="8"/>
      <c r="I38" s="19" t="s">
        <v>30</v>
      </c>
      <c r="J38" s="19" t="s">
        <v>31</v>
      </c>
      <c r="K38" s="7"/>
      <c r="L38" s="7"/>
      <c r="M38" s="93"/>
      <c r="N38" s="8"/>
      <c r="O38" s="376" t="s">
        <v>56</v>
      </c>
      <c r="P38" s="378" t="s">
        <v>296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  <c r="AH38"/>
    </row>
    <row r="39" spans="1:34" s="13" customFormat="1" ht="41.25" customHeight="1" x14ac:dyDescent="0.25">
      <c r="A39" s="373"/>
      <c r="B39" s="375"/>
      <c r="C39" s="136" t="s">
        <v>190</v>
      </c>
      <c r="D39" s="137" t="s">
        <v>155</v>
      </c>
      <c r="E39" s="36" t="s">
        <v>298</v>
      </c>
      <c r="F39" s="36" t="s">
        <v>299</v>
      </c>
      <c r="G39" s="7"/>
      <c r="H39" s="8"/>
      <c r="I39" s="136" t="s">
        <v>26</v>
      </c>
      <c r="J39" s="137" t="s">
        <v>18</v>
      </c>
      <c r="K39" s="136" t="s">
        <v>261</v>
      </c>
      <c r="L39" s="137" t="s">
        <v>18</v>
      </c>
      <c r="M39" s="152"/>
      <c r="N39" s="147"/>
      <c r="O39" s="377"/>
      <c r="P39" s="379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64</v>
      </c>
      <c r="B40" s="35" t="s">
        <v>300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300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89" t="s">
        <v>3</v>
      </c>
      <c r="B42" s="390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89" t="s">
        <v>3</v>
      </c>
      <c r="P42" s="390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4" s="13" customFormat="1" ht="44.25" customHeight="1" x14ac:dyDescent="0.25">
      <c r="A43" s="372" t="s">
        <v>15</v>
      </c>
      <c r="B43" s="374" t="s">
        <v>301</v>
      </c>
      <c r="C43" s="11"/>
      <c r="D43" s="12"/>
      <c r="E43" s="11"/>
      <c r="F43" s="12"/>
      <c r="G43" s="69" t="s">
        <v>302</v>
      </c>
      <c r="H43" s="69" t="s">
        <v>155</v>
      </c>
      <c r="I43" s="7"/>
      <c r="J43" s="7"/>
      <c r="K43" s="7"/>
      <c r="L43" s="8"/>
      <c r="M43" s="8"/>
      <c r="N43" s="8"/>
      <c r="O43" s="376" t="s">
        <v>15</v>
      </c>
      <c r="P43" s="378" t="s">
        <v>301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73"/>
      <c r="B44" s="375"/>
      <c r="C44" s="7"/>
      <c r="D44" s="8"/>
      <c r="E44" s="69" t="s">
        <v>264</v>
      </c>
      <c r="F44" s="69" t="s">
        <v>155</v>
      </c>
      <c r="G44" s="19" t="s">
        <v>277</v>
      </c>
      <c r="H44" s="19" t="s">
        <v>303</v>
      </c>
      <c r="I44" s="7"/>
      <c r="J44" s="8"/>
      <c r="K44" s="7"/>
      <c r="L44" s="8"/>
      <c r="M44" s="7"/>
      <c r="N44" s="8"/>
      <c r="O44" s="377"/>
      <c r="P44" s="379"/>
      <c r="Q44" s="7"/>
      <c r="R44" s="8"/>
      <c r="S44" s="7"/>
      <c r="T44" s="8"/>
      <c r="U44" s="7"/>
      <c r="V44" s="8"/>
      <c r="W44" s="150" t="s">
        <v>236</v>
      </c>
      <c r="X44" s="151" t="s">
        <v>23</v>
      </c>
    </row>
    <row r="45" spans="1:34" s="13" customFormat="1" ht="46.5" customHeight="1" x14ac:dyDescent="0.25">
      <c r="A45" s="372" t="s">
        <v>24</v>
      </c>
      <c r="B45" s="374" t="s">
        <v>304</v>
      </c>
      <c r="C45" s="69" t="s">
        <v>268</v>
      </c>
      <c r="D45" s="69" t="s">
        <v>155</v>
      </c>
      <c r="E45" s="69" t="s">
        <v>269</v>
      </c>
      <c r="F45" s="69" t="s">
        <v>155</v>
      </c>
      <c r="G45" s="7"/>
      <c r="H45" s="8"/>
      <c r="I45" s="16" t="s">
        <v>241</v>
      </c>
      <c r="J45" s="16" t="s">
        <v>18</v>
      </c>
      <c r="K45" s="136" t="s">
        <v>91</v>
      </c>
      <c r="L45" s="137" t="s">
        <v>18</v>
      </c>
      <c r="M45" s="7"/>
      <c r="N45" s="7"/>
      <c r="O45" s="376" t="s">
        <v>24</v>
      </c>
      <c r="P45" s="378" t="s">
        <v>304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80"/>
      <c r="B46" s="375"/>
      <c r="C46" s="7"/>
      <c r="D46" s="8"/>
      <c r="E46" s="7"/>
      <c r="F46" s="7"/>
      <c r="G46" s="7"/>
      <c r="H46" s="8"/>
      <c r="I46" s="19" t="s">
        <v>80</v>
      </c>
      <c r="J46" s="20" t="s">
        <v>31</v>
      </c>
      <c r="K46" s="7"/>
      <c r="L46" s="8"/>
      <c r="M46" s="7"/>
      <c r="N46" s="7"/>
      <c r="O46" s="381"/>
      <c r="P46" s="379"/>
      <c r="Q46" s="150" t="s">
        <v>305</v>
      </c>
      <c r="R46" s="151" t="s">
        <v>21</v>
      </c>
      <c r="S46" s="150" t="s">
        <v>306</v>
      </c>
      <c r="T46" s="151" t="s">
        <v>21</v>
      </c>
      <c r="U46" s="7"/>
      <c r="V46" s="119"/>
      <c r="W46" s="150" t="s">
        <v>307</v>
      </c>
      <c r="X46" s="151" t="s">
        <v>23</v>
      </c>
    </row>
    <row r="47" spans="1:34" s="13" customFormat="1" ht="43.5" customHeight="1" x14ac:dyDescent="0.25">
      <c r="A47" s="372" t="s">
        <v>34</v>
      </c>
      <c r="B47" s="374" t="s">
        <v>308</v>
      </c>
      <c r="C47" s="7"/>
      <c r="D47" s="8"/>
      <c r="F47" s="7"/>
      <c r="G47" s="136" t="s">
        <v>187</v>
      </c>
      <c r="H47" s="136" t="s">
        <v>309</v>
      </c>
      <c r="I47" s="136" t="s">
        <v>157</v>
      </c>
      <c r="J47" s="137" t="s">
        <v>21</v>
      </c>
      <c r="K47" s="136" t="s">
        <v>276</v>
      </c>
      <c r="L47" s="137" t="s">
        <v>21</v>
      </c>
      <c r="M47" s="7"/>
      <c r="N47" s="8"/>
      <c r="O47" s="376" t="s">
        <v>34</v>
      </c>
      <c r="P47" s="378" t="s">
        <v>308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80"/>
      <c r="B48" s="375"/>
      <c r="C48" s="11"/>
      <c r="D48" s="11"/>
      <c r="E48" s="7"/>
      <c r="F48" s="8"/>
      <c r="G48" s="69" t="s">
        <v>274</v>
      </c>
      <c r="H48" s="69" t="s">
        <v>18</v>
      </c>
      <c r="I48" s="19" t="s">
        <v>171</v>
      </c>
      <c r="J48" s="20" t="s">
        <v>31</v>
      </c>
      <c r="K48" s="73" t="s">
        <v>310</v>
      </c>
      <c r="L48" s="74" t="s">
        <v>23</v>
      </c>
      <c r="M48" s="7"/>
      <c r="N48" s="8"/>
      <c r="O48" s="381"/>
      <c r="P48" s="402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72" t="s">
        <v>45</v>
      </c>
      <c r="B49" s="374" t="s">
        <v>311</v>
      </c>
      <c r="C49" s="7"/>
      <c r="D49" s="8"/>
      <c r="E49" s="7"/>
      <c r="F49" s="8"/>
      <c r="G49" s="136" t="s">
        <v>63</v>
      </c>
      <c r="H49" s="137" t="s">
        <v>31</v>
      </c>
      <c r="I49" s="136" t="s">
        <v>217</v>
      </c>
      <c r="J49" s="137" t="s">
        <v>31</v>
      </c>
      <c r="K49" s="7"/>
      <c r="L49" s="8"/>
      <c r="M49" s="7"/>
      <c r="O49" s="376" t="s">
        <v>45</v>
      </c>
      <c r="P49" s="378" t="s">
        <v>311</v>
      </c>
      <c r="Q49" s="159" t="s">
        <v>59</v>
      </c>
      <c r="R49" s="160" t="s">
        <v>23</v>
      </c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73"/>
      <c r="B50" s="375"/>
      <c r="C50" s="16" t="s">
        <v>114</v>
      </c>
      <c r="D50" s="16" t="s">
        <v>18</v>
      </c>
      <c r="E50" s="19" t="s">
        <v>29</v>
      </c>
      <c r="F50" s="20" t="s">
        <v>21</v>
      </c>
      <c r="G50" s="7"/>
      <c r="H50" s="7"/>
      <c r="I50" s="19" t="s">
        <v>312</v>
      </c>
      <c r="J50" s="19" t="s">
        <v>18</v>
      </c>
      <c r="K50" s="7"/>
      <c r="L50" s="8"/>
      <c r="M50" s="89"/>
      <c r="N50" s="8"/>
      <c r="O50" s="377"/>
      <c r="P50" s="379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72" t="s">
        <v>56</v>
      </c>
      <c r="B51" s="374" t="s">
        <v>313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7"/>
      <c r="H51" s="8"/>
      <c r="I51" s="136" t="s">
        <v>86</v>
      </c>
      <c r="J51" s="137" t="s">
        <v>31</v>
      </c>
      <c r="L51" s="8"/>
      <c r="M51" s="7"/>
      <c r="N51" s="8"/>
      <c r="O51" s="376" t="s">
        <v>56</v>
      </c>
      <c r="P51" s="378" t="s">
        <v>313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25">
      <c r="A52" s="373"/>
      <c r="B52" s="375"/>
      <c r="C52" s="11"/>
      <c r="D52" s="11"/>
      <c r="E52" s="69" t="s">
        <v>314</v>
      </c>
      <c r="F52" s="69" t="s">
        <v>155</v>
      </c>
      <c r="G52" s="19" t="s">
        <v>97</v>
      </c>
      <c r="H52" s="20" t="s">
        <v>155</v>
      </c>
      <c r="I52" s="7"/>
      <c r="J52" s="7"/>
      <c r="K52" s="7"/>
      <c r="L52" s="8"/>
      <c r="M52" s="7"/>
      <c r="N52" s="8"/>
      <c r="O52" s="377"/>
      <c r="P52" s="379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315</v>
      </c>
      <c r="C53" s="73" t="s">
        <v>103</v>
      </c>
      <c r="D53" s="74" t="s">
        <v>31</v>
      </c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315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98" t="s">
        <v>142</v>
      </c>
      <c r="P55" s="398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14</v>
      </c>
      <c r="L56" s="26">
        <f>2*(COUNTIF($M$4:$N$15,"TRANG")+COUNTIF(K4:L15,"TRANG"))</f>
        <v>0</v>
      </c>
      <c r="M56" s="26">
        <f>2*(COUNTIF($C$4:$J$15,"TRANG")+COUNTIF($Q$4:$X$15,"TRANG")-COUNTIF(I15:L15,"TRANG"))</f>
        <v>14</v>
      </c>
      <c r="N56" s="26">
        <f>2*(COUNTIF($M$4:$N$15,"TRANG")+COUNTIF(K4:L15,"TRANG"))</f>
        <v>0</v>
      </c>
      <c r="O56" s="393">
        <f>SUM(M56:N56)</f>
        <v>14</v>
      </c>
      <c r="P56" s="393"/>
      <c r="Q56" s="72" t="s">
        <v>135</v>
      </c>
      <c r="R56" s="26">
        <f t="shared" ref="R56:S60" si="0">M56+M62+M68+M74</f>
        <v>48</v>
      </c>
      <c r="S56" s="26">
        <f t="shared" si="0"/>
        <v>2</v>
      </c>
      <c r="T56" s="26">
        <f>SUM(R56:S56)</f>
        <v>50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94">
        <f>SUM(M57:N57)</f>
        <v>10</v>
      </c>
      <c r="P57" s="394"/>
      <c r="Q57" s="47" t="s">
        <v>136</v>
      </c>
      <c r="R57" s="29">
        <f t="shared" si="0"/>
        <v>44</v>
      </c>
      <c r="S57" s="29">
        <f t="shared" si="0"/>
        <v>0</v>
      </c>
      <c r="T57" s="29">
        <f>SUM(R57:S57)</f>
        <v>44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14</v>
      </c>
      <c r="L58" s="20">
        <f>2*(COUNTIF($M$4:$N$15,"NHU")+COUNTIF(K4:L15,"NHU"))</f>
        <v>0</v>
      </c>
      <c r="M58" s="20">
        <f>2*(COUNTIF($C$4:$J$15,"NHU")+COUNTIF($Q$4:$X$15,"NHU")-COUNTIF(I15:L15,"NHU"))</f>
        <v>14</v>
      </c>
      <c r="N58" s="20">
        <f>2*(COUNTIF($M$4:$N$15,"NHU")+COUNTIF(K4:L15,"NHU"))</f>
        <v>0</v>
      </c>
      <c r="O58" s="395">
        <f>SUM(M58:N58)</f>
        <v>14</v>
      </c>
      <c r="P58" s="395"/>
      <c r="Q58" s="48" t="s">
        <v>137</v>
      </c>
      <c r="R58" s="20">
        <f t="shared" si="0"/>
        <v>48</v>
      </c>
      <c r="S58" s="20">
        <f t="shared" si="0"/>
        <v>4</v>
      </c>
      <c r="T58" s="20">
        <f>SUM(R58:S58)</f>
        <v>52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96">
        <f>SUM(M59:N59)</f>
        <v>12</v>
      </c>
      <c r="P59" s="396"/>
      <c r="Q59" s="49" t="s">
        <v>138</v>
      </c>
      <c r="R59" s="15">
        <f t="shared" si="0"/>
        <v>40</v>
      </c>
      <c r="S59" s="15">
        <f t="shared" si="0"/>
        <v>8</v>
      </c>
      <c r="T59" s="15">
        <f>SUM(R59:S59)</f>
        <v>48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6</v>
      </c>
      <c r="L60" s="41">
        <f>2*(COUNTIF($M$4:$N$15,"DÂN")+COUNTIF(K4:L15,"DÂN"))</f>
        <v>2</v>
      </c>
      <c r="M60" s="41">
        <f>2*(COUNTIF($C$4:$J$15,"DÂN")+COUNTIF($Q$4:$X$15,"DÂN")-COUNTIF(I16:L16,"DÂN"))</f>
        <v>6</v>
      </c>
      <c r="N60" s="41">
        <f>2*(COUNTIF($M$4:$N$15,"DÂN")+COUNTIF(K4:L15,"DÂN"))</f>
        <v>2</v>
      </c>
      <c r="O60" s="397">
        <f>SUM(M60:N60)</f>
        <v>8</v>
      </c>
      <c r="P60" s="397"/>
      <c r="Q60" s="41" t="s">
        <v>139</v>
      </c>
      <c r="R60" s="41">
        <f t="shared" si="0"/>
        <v>44</v>
      </c>
      <c r="S60" s="41">
        <f t="shared" si="0"/>
        <v>8</v>
      </c>
      <c r="T60" s="41">
        <f>SUM(R60:S60)</f>
        <v>52</v>
      </c>
    </row>
    <row r="61" spans="1:24" ht="29.25" customHeight="1" x14ac:dyDescent="0.2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398" t="s">
        <v>142</v>
      </c>
      <c r="P61" s="398"/>
      <c r="T61" s="94"/>
      <c r="U61" t="s">
        <v>143</v>
      </c>
    </row>
    <row r="62" spans="1:24" ht="29.25" customHeight="1" x14ac:dyDescent="0.25">
      <c r="I62" s="24" t="s">
        <v>135</v>
      </c>
      <c r="J62" s="25"/>
      <c r="K62" s="26">
        <f>2*(COUNTIF($C$17:$J$28,"TRANG")+COUNTIF($Q$17:$X$28,"TRANG")-COUNTIF(G28:J28,"TRANG"))</f>
        <v>10</v>
      </c>
      <c r="L62" s="26">
        <f>2*(COUNTIF($M$17:$N$28,"TRANG")+COUNTIF(K17:L28,"TRANG"))</f>
        <v>2</v>
      </c>
      <c r="M62" s="26">
        <f>2*(COUNTIF($C$17:$J$28,"TRANG")+COUNTIF($Q$17:$X$28,"TRANG")-COUNTIF(I28:L28,"TRANG"))</f>
        <v>10</v>
      </c>
      <c r="N62" s="26">
        <f>2*(COUNTIF($M$17:$N$28,"TRANG")+COUNTIF(K17:L28,"TRANG"))</f>
        <v>2</v>
      </c>
      <c r="O62" s="393">
        <f>SUM(M62:N62)</f>
        <v>12</v>
      </c>
      <c r="P62" s="393"/>
      <c r="T62" s="94"/>
    </row>
    <row r="63" spans="1:24" ht="29.25" customHeight="1" x14ac:dyDescent="0.25">
      <c r="I63" s="27" t="s">
        <v>136</v>
      </c>
      <c r="J63" s="28"/>
      <c r="K63" s="47">
        <f>2*(COUNTIF($C$17:$J$28,"UYÊN")+COUNTIF($Q$17:$X$28,"UYÊN")-COUNTIF(G29:J29,"UYÊN"))</f>
        <v>12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12</v>
      </c>
      <c r="N63" s="29">
        <f>2*(COUNTIF($M$17:$N$28,"UYÊN")+COUNTIF(K17:L28,"UYÊN"))</f>
        <v>0</v>
      </c>
      <c r="O63" s="394">
        <f>SUM(M63:N63)</f>
        <v>12</v>
      </c>
      <c r="P63" s="394"/>
      <c r="T63" s="94"/>
    </row>
    <row r="64" spans="1:24" ht="29.25" customHeight="1" x14ac:dyDescent="0.4">
      <c r="H64" s="34"/>
      <c r="I64" s="37" t="s">
        <v>137</v>
      </c>
      <c r="J64" s="38"/>
      <c r="K64" s="48">
        <f>2*(COUNTIF($C$17:$J$28,"NHU")+COUNTIF($Q$17:$X$28,"NHU")-COUNTIF(G29:J31,"NHU"))</f>
        <v>14</v>
      </c>
      <c r="L64" s="20">
        <f>2*(COUNTIF($M$17:$N$28,"TUẤN")+COUNTIF(K17:L28,"TUẤN"))</f>
        <v>0</v>
      </c>
      <c r="M64" s="48">
        <f>2*(COUNTIF($C$17:$J$28,"NHU")+COUNTIF($Q$17:$X$28,"NHU")-COUNTIF(I29:L31,"NHU"))</f>
        <v>14</v>
      </c>
      <c r="N64" s="20">
        <f>2*(COUNTIF($M$17:$N$28,"NHU")+COUNTIF(K17:L28,"NHU"))</f>
        <v>0</v>
      </c>
      <c r="O64" s="395">
        <f>SUM(M64:N64)</f>
        <v>14</v>
      </c>
      <c r="P64" s="395"/>
      <c r="T64" s="94"/>
    </row>
    <row r="65" spans="1:20" ht="29.25" customHeight="1" x14ac:dyDescent="0.4">
      <c r="H65" s="34"/>
      <c r="I65" s="30" t="s">
        <v>138</v>
      </c>
      <c r="J65" s="31"/>
      <c r="K65" s="49">
        <f>2*(COUNTIF($C$17:$J$28,"NGUYÊN")+COUNTIF($Q$17:$X$28,"NGUYÊN")-COUNTIF(G31:J32,"NGUYÊN"))</f>
        <v>6</v>
      </c>
      <c r="L65" s="15">
        <f>2*(COUNTIF($M$17:$N$28,"NGUYÊN")+COUNTIF(K16:L26,"NGUYÊN"))</f>
        <v>2</v>
      </c>
      <c r="M65" s="15">
        <f>2*(COUNTIF($C$4:$J$15,"NGUYÊN")+COUNTIF($Q$4:$X$15,"NGUYÊN")-COUNTIF(H21:J21,"NGUYÊN"))</f>
        <v>10</v>
      </c>
      <c r="N65" s="15">
        <f>2*(COUNTIF($M$17:$N$28,"NGUYÊN")+COUNTIF(K16:L26,"NGUYÊN"))</f>
        <v>2</v>
      </c>
      <c r="O65" s="396">
        <f>SUM(M65:N65)</f>
        <v>12</v>
      </c>
      <c r="P65" s="396"/>
      <c r="T65" s="94"/>
    </row>
    <row r="66" spans="1:20" ht="29.25" customHeight="1" x14ac:dyDescent="0.4">
      <c r="H66" s="34"/>
      <c r="I66" s="39" t="s">
        <v>139</v>
      </c>
      <c r="J66" s="40"/>
      <c r="K66" s="71">
        <f>2*(COUNTIF($C$17:$J$28,"DÂN")+COUNTIF($Q$17:$X$28,"DÂN")-COUNTIF(G32:J33,"DÂN"))</f>
        <v>16</v>
      </c>
      <c r="L66" s="41">
        <f>2*(COUNTIF($M$17:$N$28,"DÂN")+COUNTIF(K17:L28,"DÂN"))</f>
        <v>2</v>
      </c>
      <c r="M66" s="71">
        <f>2*(COUNTIF($C$17:$J$28,"DÂN")+COUNTIF($Q$17:$X$28,"DÂN")-COUNTIF(I32:L33,"DÂN"))</f>
        <v>14</v>
      </c>
      <c r="N66" s="41">
        <f>2*(COUNTIF($M$17:$N$28,"DÂN")+COUNTIF(K17:L28,"DÂN"))</f>
        <v>2</v>
      </c>
      <c r="O66" s="397">
        <f>SUM(M66:N66)</f>
        <v>16</v>
      </c>
      <c r="P66" s="397"/>
      <c r="T66" s="94"/>
    </row>
    <row r="67" spans="1:20" ht="29.25" customHeight="1" x14ac:dyDescent="0.2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398" t="s">
        <v>142</v>
      </c>
      <c r="P67" s="398"/>
      <c r="T67" s="94"/>
    </row>
    <row r="68" spans="1:20" ht="29.25" customHeight="1" x14ac:dyDescent="0.25">
      <c r="G68" s="399"/>
      <c r="I68" s="24" t="s">
        <v>135</v>
      </c>
      <c r="J68" s="25"/>
      <c r="K68" s="26">
        <f>2*(COUNTIF($C$30:$J$41,"TRANG")+COUNTIF($Q$30:$X$41,"TRANG")-COUNTIF($G$41:$J$41,"TRANG"))</f>
        <v>12</v>
      </c>
      <c r="L68" s="26">
        <f>2*(COUNTIF($M$30:$N$41,"TRANG")+COUNTIF(K31:L41,"TRANG"))</f>
        <v>0</v>
      </c>
      <c r="M68" s="26">
        <f>2*(COUNTIF($C$30:$J$41,"TRANG")+COUNTIF($Q$30:$X$41,"TRANG")-COUNTIF($G$41:$J$41,"TRANG"))</f>
        <v>12</v>
      </c>
      <c r="N68" s="26">
        <f>2*(COUNTIF($M$30:$N$41,"TRANG")+COUNTIF(K31:L41,"TRANG"))</f>
        <v>0</v>
      </c>
      <c r="O68" s="393">
        <f>SUM(M68:N68)</f>
        <v>12</v>
      </c>
      <c r="P68" s="393"/>
      <c r="T68" s="94"/>
    </row>
    <row r="69" spans="1:20" ht="29.25" customHeight="1" x14ac:dyDescent="0.25">
      <c r="G69" s="399"/>
      <c r="I69" s="27" t="s">
        <v>136</v>
      </c>
      <c r="J69" s="28"/>
      <c r="K69" s="29">
        <f>2*(COUNTIF($C$30:$J$41,"UYÊN")+COUNTIF($Q$30:$X$41,"UYÊN")-COUNTIF($G$41:$J$41,"UYÊN"))</f>
        <v>10</v>
      </c>
      <c r="L69" s="29">
        <f>2*(COUNTIF($M$30:$N$41,"UYÊN")+COUNTIF(K31:L41,"UYÊN"))</f>
        <v>0</v>
      </c>
      <c r="M69" s="29">
        <f>2*(COUNTIF($C$30:$J$41,"UYÊN")+COUNTIF($Q$30:$X$41,"UYÊN")-COUNTIF($G$41:$J$41,"UYÊN"))</f>
        <v>10</v>
      </c>
      <c r="N69" s="29">
        <f>2*(COUNTIF($M$30:$N$41,"UYÊN")+COUNTIF(K31:L41,"UYÊN"))</f>
        <v>0</v>
      </c>
      <c r="O69" s="394">
        <f>SUM(M69:N69)</f>
        <v>10</v>
      </c>
      <c r="P69" s="394"/>
      <c r="T69" s="94"/>
    </row>
    <row r="70" spans="1:20" ht="29.25" customHeight="1" x14ac:dyDescent="0.25">
      <c r="G70" s="399"/>
      <c r="I70" s="37" t="s">
        <v>137</v>
      </c>
      <c r="J70" s="38"/>
      <c r="K70" s="20">
        <f>2*(COUNTIF($C$30:$J$41,"NHU")+COUNTIF($Q$30:$X$41,"NHU")-COUNTIF($G$41:$J$41,"NHU"))</f>
        <v>10</v>
      </c>
      <c r="L70" s="20">
        <f>2*(COUNTIF($M$30:$N$41,"TUẤN")+COUNTIF(K31:L41,"TUẤN"))</f>
        <v>0</v>
      </c>
      <c r="M70" s="20">
        <f>2*(COUNTIF($C$30:$J$41,"NHU")+COUNTIF($Q$30:$X$41,"NHU")-COUNTIF($G$41:$J$41,"NHU"))</f>
        <v>10</v>
      </c>
      <c r="N70" s="20">
        <f>2*(COUNTIF($M$30:$N$41,"NHU")+COUNTIF(K31:L41,"NHU"))</f>
        <v>2</v>
      </c>
      <c r="O70" s="395">
        <f>SUM(M70:N70)</f>
        <v>12</v>
      </c>
      <c r="P70" s="395"/>
      <c r="T70" s="94"/>
    </row>
    <row r="71" spans="1:20" ht="29.25" customHeight="1" x14ac:dyDescent="0.25">
      <c r="G71" s="399"/>
      <c r="I71" s="30" t="s">
        <v>138</v>
      </c>
      <c r="J71" s="31"/>
      <c r="K71" s="15">
        <f>2*(COUNTIF($C$30:$J$41,"NGUYÊN")+COUNTIF($Q$30:$X$41,"NGUYÊN")-COUNTIF($G$41:$J$41,"NGUYÊN"))</f>
        <v>12</v>
      </c>
      <c r="L71" s="15">
        <f>2*(COUNTIF($M$30:$N$41,"NGUYÊN")+COUNTIF(K29:L39,"NGUYÊN"))</f>
        <v>2</v>
      </c>
      <c r="M71" s="15">
        <f>2*(COUNTIF($C$30:$J$41,"NGUYÊN")+COUNTIF($Q$30:$X$41,"NGUYÊN")-COUNTIF($G$41:$J$41,"NGUYÊN"))</f>
        <v>12</v>
      </c>
      <c r="N71" s="15">
        <f>2*(COUNTIF($M$30:$N$41,"NGUYÊN")+COUNTIF(K29:L39,"NGUYÊN"))</f>
        <v>2</v>
      </c>
      <c r="O71" s="396">
        <f>SUM(M71:N71)</f>
        <v>14</v>
      </c>
      <c r="P71" s="396"/>
      <c r="T71" s="94"/>
    </row>
    <row r="72" spans="1:20" ht="29.25" customHeight="1" x14ac:dyDescent="0.25">
      <c r="G72" s="399"/>
      <c r="I72" s="39" t="s">
        <v>139</v>
      </c>
      <c r="J72" s="40"/>
      <c r="K72" s="41">
        <f>2*(COUNTIF($C$30:$J$41,"DÂN")+COUNTIF($Q$30:$X$41,"DÂN")-COUNTIF($G$41:$J$41,"DÂN"))</f>
        <v>12</v>
      </c>
      <c r="L72" s="41">
        <f>2*(COUNTIF($M$30:$N$41,"DÂN")+COUNTIF(K31:L41,"DÂN"))</f>
        <v>2</v>
      </c>
      <c r="M72" s="41">
        <f>2*(COUNTIF($C$30:$J$41,"DÂN")+COUNTIF($Q$30:$X$41,"DÂN")-COUNTIF($G$41:$J$41,"DÂN"))</f>
        <v>12</v>
      </c>
      <c r="N72" s="41">
        <f>2*(COUNTIF($M$30:$N$41,"DÂN")+COUNTIF(K31:L41,"DÂN"))</f>
        <v>2</v>
      </c>
      <c r="O72" s="397">
        <f>SUM(M72:N72)</f>
        <v>14</v>
      </c>
      <c r="P72" s="397"/>
      <c r="T72" s="94"/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98" t="s">
        <v>142</v>
      </c>
      <c r="P73" s="398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0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0</v>
      </c>
      <c r="O74" s="393">
        <f>SUM(M74:N74)</f>
        <v>12</v>
      </c>
      <c r="P74" s="393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12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12</v>
      </c>
      <c r="N75" s="29">
        <f>2*(COUNTIF($M$43:$N$54,"UYÊN")+COUNTIF(K43:L54,"UYÊN"))</f>
        <v>0</v>
      </c>
      <c r="O75" s="394">
        <f>SUM(M75:N75)</f>
        <v>12</v>
      </c>
      <c r="P75" s="394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10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10</v>
      </c>
      <c r="N76" s="20">
        <f>2*(COUNTIF($M$43:$N$54,"NHU")+COUNTIF(K43:L54,"NHU"))</f>
        <v>2</v>
      </c>
      <c r="O76" s="395">
        <f>SUM(M76:N76)</f>
        <v>12</v>
      </c>
      <c r="P76" s="395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2</v>
      </c>
      <c r="O77" s="396">
        <f>SUM(M77:N77)</f>
        <v>10</v>
      </c>
      <c r="P77" s="396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97">
        <f>SUM(M78:N78)</f>
        <v>14</v>
      </c>
      <c r="P78" s="397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8"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O78:P78"/>
    <mergeCell ref="O73:P73"/>
    <mergeCell ref="O74:P74"/>
    <mergeCell ref="O75:P75"/>
    <mergeCell ref="O76:P76"/>
    <mergeCell ref="O77:P77"/>
    <mergeCell ref="G68:G72"/>
    <mergeCell ref="O68:P68"/>
    <mergeCell ref="O69:P69"/>
    <mergeCell ref="O70:P70"/>
    <mergeCell ref="O71:P71"/>
    <mergeCell ref="O72:P72"/>
    <mergeCell ref="A49:A50"/>
    <mergeCell ref="B49:B50"/>
    <mergeCell ref="O49:O50"/>
    <mergeCell ref="P49:P50"/>
    <mergeCell ref="A51:A52"/>
    <mergeCell ref="B51:B52"/>
    <mergeCell ref="O51:O52"/>
    <mergeCell ref="P51:P52"/>
    <mergeCell ref="O55:P5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K34:K35"/>
    <mergeCell ref="L34:L35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AEDA-B893-48C0-9C88-06745E5FD9F7}">
  <dimension ref="A1:AH84"/>
  <sheetViews>
    <sheetView topLeftCell="A31" zoomScale="81" zoomScaleNormal="81" workbookViewId="0">
      <selection activeCell="M27" sqref="M27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2" t="s">
        <v>316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4"/>
    </row>
    <row r="2" spans="1:25" s="1" customFormat="1" ht="64.5" customHeight="1" x14ac:dyDescent="0.25">
      <c r="A2" s="385" t="s">
        <v>1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6"/>
      <c r="O2" s="387" t="s">
        <v>2</v>
      </c>
      <c r="P2" s="388"/>
      <c r="Q2" s="388"/>
      <c r="R2" s="388"/>
      <c r="S2" s="388"/>
      <c r="T2" s="388"/>
      <c r="U2" s="388"/>
      <c r="V2" s="388"/>
      <c r="W2" s="388"/>
      <c r="X2" s="388"/>
    </row>
    <row r="3" spans="1:25" ht="19.5" x14ac:dyDescent="0.25">
      <c r="A3" s="389" t="s">
        <v>3</v>
      </c>
      <c r="B3" s="39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89" t="s">
        <v>3</v>
      </c>
      <c r="P3" s="390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x14ac:dyDescent="0.25">
      <c r="A4" s="372" t="s">
        <v>15</v>
      </c>
      <c r="B4" s="374" t="s">
        <v>317</v>
      </c>
      <c r="C4" s="11"/>
      <c r="D4" s="12"/>
      <c r="E4" s="11"/>
      <c r="F4" s="12"/>
      <c r="G4" s="69" t="s">
        <v>318</v>
      </c>
      <c r="H4" s="69" t="s">
        <v>21</v>
      </c>
      <c r="I4" s="69" t="s">
        <v>319</v>
      </c>
      <c r="J4" s="69" t="s">
        <v>21</v>
      </c>
      <c r="K4" s="7"/>
      <c r="L4" s="7"/>
      <c r="M4" s="7"/>
      <c r="N4" s="8"/>
      <c r="O4" s="376" t="s">
        <v>15</v>
      </c>
      <c r="P4" s="378" t="s">
        <v>317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3"/>
      <c r="B5" s="375"/>
      <c r="C5" s="7"/>
      <c r="D5" s="7"/>
      <c r="E5" s="69" t="s">
        <v>264</v>
      </c>
      <c r="F5" s="69" t="s">
        <v>155</v>
      </c>
      <c r="G5" s="19" t="s">
        <v>50</v>
      </c>
      <c r="H5" s="19" t="s">
        <v>18</v>
      </c>
      <c r="I5" s="19" t="s">
        <v>43</v>
      </c>
      <c r="J5" s="19" t="s">
        <v>31</v>
      </c>
      <c r="K5" s="7"/>
      <c r="L5" s="8"/>
      <c r="M5" s="7"/>
      <c r="N5" s="7"/>
      <c r="O5" s="377"/>
      <c r="P5" s="379"/>
      <c r="Q5" s="7"/>
      <c r="R5" s="8"/>
      <c r="S5" s="150" t="s">
        <v>320</v>
      </c>
      <c r="T5" s="151" t="s">
        <v>21</v>
      </c>
      <c r="U5" s="7"/>
      <c r="V5" s="8"/>
      <c r="W5" s="162"/>
      <c r="X5" s="163"/>
    </row>
    <row r="6" spans="1:25" s="13" customFormat="1" ht="36.75" customHeight="1" x14ac:dyDescent="0.25">
      <c r="A6" s="372" t="s">
        <v>24</v>
      </c>
      <c r="B6" s="374" t="s">
        <v>321</v>
      </c>
      <c r="C6" s="7"/>
      <c r="D6" s="8"/>
      <c r="E6" s="7"/>
      <c r="F6" s="8"/>
      <c r="G6" s="136" t="s">
        <v>289</v>
      </c>
      <c r="H6" s="137" t="s">
        <v>21</v>
      </c>
      <c r="I6" s="16" t="s">
        <v>125</v>
      </c>
      <c r="J6" s="17" t="s">
        <v>21</v>
      </c>
      <c r="K6" s="7"/>
      <c r="L6" s="8"/>
      <c r="M6" s="7"/>
      <c r="N6" s="8"/>
      <c r="O6" s="376" t="s">
        <v>24</v>
      </c>
      <c r="P6" s="378" t="s">
        <v>321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3"/>
      <c r="B7" s="375"/>
      <c r="C7" s="136" t="s">
        <v>112</v>
      </c>
      <c r="D7" s="137" t="s">
        <v>31</v>
      </c>
      <c r="E7" s="19" t="s">
        <v>322</v>
      </c>
      <c r="F7" s="20" t="s">
        <v>155</v>
      </c>
      <c r="G7" s="7"/>
      <c r="H7" s="8"/>
      <c r="I7" s="19" t="s">
        <v>287</v>
      </c>
      <c r="J7" s="20" t="s">
        <v>18</v>
      </c>
      <c r="K7" s="7"/>
      <c r="L7" s="8"/>
      <c r="M7" s="75"/>
      <c r="N7" s="8"/>
      <c r="O7" s="377"/>
      <c r="P7" s="379"/>
      <c r="Q7" s="7"/>
      <c r="R7" s="8"/>
      <c r="S7" s="7"/>
      <c r="T7" s="8"/>
      <c r="U7" s="7"/>
      <c r="V7" s="8"/>
      <c r="W7" s="150" t="s">
        <v>323</v>
      </c>
      <c r="X7" s="151" t="s">
        <v>23</v>
      </c>
    </row>
    <row r="8" spans="1:25" s="13" customFormat="1" ht="42" customHeight="1" x14ac:dyDescent="0.25">
      <c r="A8" s="372" t="s">
        <v>34</v>
      </c>
      <c r="B8" s="374" t="s">
        <v>324</v>
      </c>
      <c r="C8" s="136" t="s">
        <v>298</v>
      </c>
      <c r="D8" s="137" t="s">
        <v>155</v>
      </c>
      <c r="E8" s="136" t="s">
        <v>190</v>
      </c>
      <c r="F8" s="137" t="s">
        <v>155</v>
      </c>
      <c r="G8" s="136" t="s">
        <v>325</v>
      </c>
      <c r="H8" s="137" t="s">
        <v>18</v>
      </c>
      <c r="I8" s="136" t="s">
        <v>26</v>
      </c>
      <c r="J8" s="137" t="s">
        <v>18</v>
      </c>
      <c r="K8" s="136" t="s">
        <v>261</v>
      </c>
      <c r="L8" s="137" t="s">
        <v>18</v>
      </c>
      <c r="M8" s="75"/>
      <c r="N8" s="8"/>
      <c r="O8" s="376" t="s">
        <v>34</v>
      </c>
      <c r="P8" s="378" t="s">
        <v>324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80"/>
      <c r="B9" s="375"/>
      <c r="C9" s="7"/>
      <c r="D9" s="8"/>
      <c r="E9" s="73" t="s">
        <v>326</v>
      </c>
      <c r="F9" s="73" t="s">
        <v>327</v>
      </c>
      <c r="G9" s="19" t="s">
        <v>73</v>
      </c>
      <c r="H9" s="20" t="s">
        <v>155</v>
      </c>
      <c r="I9" s="19" t="s">
        <v>171</v>
      </c>
      <c r="J9" s="20" t="s">
        <v>31</v>
      </c>
      <c r="K9" s="150" t="s">
        <v>328</v>
      </c>
      <c r="L9" s="151" t="s">
        <v>23</v>
      </c>
      <c r="N9" s="8"/>
      <c r="O9" s="381"/>
      <c r="P9" s="402"/>
      <c r="Q9" s="11"/>
      <c r="R9" s="12"/>
      <c r="S9" s="7"/>
      <c r="T9" s="8"/>
      <c r="U9" s="11"/>
      <c r="V9" s="12"/>
      <c r="W9" s="164"/>
      <c r="X9" s="167"/>
    </row>
    <row r="10" spans="1:25" s="13" customFormat="1" ht="37.5" customHeight="1" x14ac:dyDescent="0.25">
      <c r="A10" s="372" t="s">
        <v>45</v>
      </c>
      <c r="B10" s="374" t="s">
        <v>329</v>
      </c>
      <c r="C10" s="136" t="s">
        <v>293</v>
      </c>
      <c r="D10" s="137" t="s">
        <v>21</v>
      </c>
      <c r="E10" s="69" t="s">
        <v>330</v>
      </c>
      <c r="F10" s="69" t="s">
        <v>21</v>
      </c>
      <c r="G10" s="7"/>
      <c r="H10" s="8"/>
      <c r="I10" s="36" t="s">
        <v>331</v>
      </c>
      <c r="J10" s="32" t="s">
        <v>31</v>
      </c>
      <c r="K10" s="7"/>
      <c r="L10" s="7"/>
      <c r="M10" s="7"/>
      <c r="N10" s="8"/>
      <c r="O10" s="376" t="s">
        <v>45</v>
      </c>
      <c r="P10" s="378" t="s">
        <v>329</v>
      </c>
      <c r="Q10" s="159" t="s">
        <v>59</v>
      </c>
      <c r="R10" s="160" t="s">
        <v>23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73"/>
      <c r="B11" s="375"/>
      <c r="C11" s="19" t="s">
        <v>295</v>
      </c>
      <c r="D11" s="19" t="s">
        <v>327</v>
      </c>
      <c r="E11" s="7"/>
      <c r="F11" s="8"/>
      <c r="G11" s="69" t="s">
        <v>258</v>
      </c>
      <c r="H11" s="69" t="s">
        <v>18</v>
      </c>
      <c r="I11" s="69" t="s">
        <v>259</v>
      </c>
      <c r="J11" s="69" t="s">
        <v>18</v>
      </c>
      <c r="K11" s="7"/>
      <c r="L11" s="8"/>
      <c r="M11" s="75"/>
      <c r="N11" s="8"/>
      <c r="O11" s="377"/>
      <c r="P11" s="379"/>
      <c r="Q11" s="162"/>
      <c r="R11" s="163"/>
      <c r="S11" s="7"/>
      <c r="T11" s="8"/>
      <c r="U11" s="7"/>
      <c r="V11" s="8"/>
      <c r="W11" s="164"/>
      <c r="X11" s="167"/>
    </row>
    <row r="12" spans="1:25" s="13" customFormat="1" ht="39.75" customHeight="1" x14ac:dyDescent="0.25">
      <c r="A12" s="372" t="s">
        <v>56</v>
      </c>
      <c r="B12" s="374" t="s">
        <v>332</v>
      </c>
      <c r="C12" s="69" t="s">
        <v>333</v>
      </c>
      <c r="D12" s="69" t="s">
        <v>18</v>
      </c>
      <c r="E12" s="69" t="s">
        <v>334</v>
      </c>
      <c r="F12" s="69" t="s">
        <v>335</v>
      </c>
      <c r="G12" s="7"/>
      <c r="H12" s="8"/>
      <c r="I12" s="7"/>
      <c r="J12" s="8"/>
      <c r="K12" s="7"/>
      <c r="L12" s="8"/>
      <c r="M12" s="75"/>
      <c r="N12" s="8"/>
      <c r="O12" s="376" t="s">
        <v>56</v>
      </c>
      <c r="P12" s="378" t="s">
        <v>332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73"/>
      <c r="B13" s="375"/>
      <c r="C13" s="73" t="s">
        <v>336</v>
      </c>
      <c r="D13" s="73" t="s">
        <v>31</v>
      </c>
      <c r="E13" s="76"/>
      <c r="F13" s="8"/>
      <c r="G13" s="19" t="s">
        <v>49</v>
      </c>
      <c r="H13" s="20" t="s">
        <v>155</v>
      </c>
      <c r="I13" s="19" t="s">
        <v>30</v>
      </c>
      <c r="J13" s="19" t="s">
        <v>31</v>
      </c>
      <c r="K13" s="7"/>
      <c r="L13" s="7"/>
      <c r="M13" s="7"/>
      <c r="N13" s="8"/>
      <c r="O13" s="377"/>
      <c r="P13" s="379"/>
      <c r="Q13" s="7"/>
      <c r="R13" s="8"/>
      <c r="S13" s="7"/>
      <c r="T13" s="8"/>
      <c r="U13" s="7"/>
      <c r="V13" s="8"/>
      <c r="W13" s="161" t="s">
        <v>120</v>
      </c>
      <c r="X13" s="170" t="s">
        <v>23</v>
      </c>
    </row>
    <row r="14" spans="1:25" s="13" customFormat="1" ht="37.5" customHeight="1" x14ac:dyDescent="0.25">
      <c r="A14" s="157" t="s">
        <v>64</v>
      </c>
      <c r="B14" s="132" t="s">
        <v>337</v>
      </c>
      <c r="C14" s="76" t="s">
        <v>338</v>
      </c>
      <c r="D14" s="139"/>
      <c r="E14" s="76" t="s">
        <v>338</v>
      </c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10" t="s">
        <v>337</v>
      </c>
      <c r="Q14" s="162" t="s">
        <v>338</v>
      </c>
      <c r="R14" s="163"/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89" t="s">
        <v>3</v>
      </c>
      <c r="B16" s="390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89" t="s">
        <v>3</v>
      </c>
      <c r="P16" s="390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4" s="13" customFormat="1" ht="48" customHeight="1" x14ac:dyDescent="0.25">
      <c r="A17" s="372" t="s">
        <v>15</v>
      </c>
      <c r="B17" s="374" t="s">
        <v>339</v>
      </c>
      <c r="C17" s="11"/>
      <c r="D17" s="12"/>
      <c r="E17" s="11"/>
      <c r="F17" s="12"/>
      <c r="G17" s="11"/>
      <c r="H17" s="11"/>
      <c r="I17" s="11"/>
      <c r="J17" s="11"/>
      <c r="K17" s="7"/>
      <c r="L17" s="8"/>
      <c r="M17" s="7"/>
      <c r="N17" s="7"/>
      <c r="O17" s="376" t="s">
        <v>15</v>
      </c>
      <c r="P17" s="378" t="s">
        <v>339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73"/>
      <c r="B18" s="375"/>
      <c r="C18" s="76" t="s">
        <v>338</v>
      </c>
      <c r="D18" s="175"/>
      <c r="E18" s="76" t="s">
        <v>338</v>
      </c>
      <c r="F18" s="11"/>
      <c r="G18" s="76" t="s">
        <v>338</v>
      </c>
      <c r="H18" s="139"/>
      <c r="I18" s="76" t="s">
        <v>338</v>
      </c>
      <c r="J18" s="139"/>
      <c r="K18" s="76" t="s">
        <v>338</v>
      </c>
      <c r="L18" s="8"/>
      <c r="M18" s="7"/>
      <c r="N18" s="8"/>
      <c r="O18" s="377"/>
      <c r="P18" s="379"/>
      <c r="Q18" s="76" t="s">
        <v>338</v>
      </c>
      <c r="R18" s="139"/>
      <c r="S18" s="76" t="s">
        <v>338</v>
      </c>
      <c r="T18" s="12"/>
      <c r="U18" s="7" t="s">
        <v>338</v>
      </c>
      <c r="V18" s="8"/>
      <c r="W18" s="7" t="s">
        <v>338</v>
      </c>
      <c r="X18" s="8"/>
    </row>
    <row r="19" spans="1:34" s="13" customFormat="1" ht="47.25" customHeight="1" x14ac:dyDescent="0.25">
      <c r="A19" s="372" t="s">
        <v>24</v>
      </c>
      <c r="B19" s="374" t="s">
        <v>340</v>
      </c>
      <c r="C19" s="69" t="s">
        <v>268</v>
      </c>
      <c r="D19" s="69" t="s">
        <v>341</v>
      </c>
      <c r="E19" s="69" t="s">
        <v>269</v>
      </c>
      <c r="F19" s="69" t="s">
        <v>155</v>
      </c>
      <c r="G19" s="69" t="s">
        <v>342</v>
      </c>
      <c r="H19" s="69" t="s">
        <v>155</v>
      </c>
      <c r="I19" s="69" t="s">
        <v>343</v>
      </c>
      <c r="J19" s="69" t="s">
        <v>21</v>
      </c>
      <c r="K19" s="7"/>
      <c r="L19" s="8"/>
      <c r="M19" s="7"/>
      <c r="N19" s="8"/>
      <c r="O19" s="376" t="s">
        <v>24</v>
      </c>
      <c r="P19" s="378" t="s">
        <v>340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73"/>
      <c r="B20" s="375"/>
      <c r="C20" s="7"/>
      <c r="D20" s="8"/>
      <c r="E20" s="7"/>
      <c r="F20" s="7"/>
      <c r="G20" s="73" t="s">
        <v>344</v>
      </c>
      <c r="H20" s="73" t="s">
        <v>309</v>
      </c>
      <c r="I20" s="7"/>
      <c r="J20" s="8"/>
      <c r="K20" s="7"/>
      <c r="L20" s="8"/>
      <c r="M20" s="7"/>
      <c r="N20" s="7"/>
      <c r="O20" s="377"/>
      <c r="P20" s="379"/>
      <c r="Q20" s="150" t="s">
        <v>305</v>
      </c>
      <c r="R20" s="151" t="s">
        <v>23</v>
      </c>
      <c r="S20" s="150" t="s">
        <v>306</v>
      </c>
      <c r="T20" s="151" t="s">
        <v>23</v>
      </c>
      <c r="U20" s="7"/>
      <c r="V20" s="8"/>
      <c r="W20" s="7"/>
      <c r="X20" s="8"/>
    </row>
    <row r="21" spans="1:34" s="13" customFormat="1" ht="40.5" customHeight="1" x14ac:dyDescent="0.25">
      <c r="A21" s="372" t="s">
        <v>34</v>
      </c>
      <c r="B21" s="374" t="s">
        <v>345</v>
      </c>
      <c r="C21" s="7"/>
      <c r="D21" s="8"/>
      <c r="E21" s="7"/>
      <c r="F21" s="7"/>
      <c r="G21" s="136" t="s">
        <v>63</v>
      </c>
      <c r="H21" s="137" t="s">
        <v>31</v>
      </c>
      <c r="I21" s="136" t="s">
        <v>217</v>
      </c>
      <c r="J21" s="137" t="s">
        <v>31</v>
      </c>
      <c r="K21" s="150" t="s">
        <v>346</v>
      </c>
      <c r="L21" s="151" t="s">
        <v>23</v>
      </c>
      <c r="M21" s="7"/>
      <c r="N21" s="8"/>
      <c r="O21" s="376" t="s">
        <v>34</v>
      </c>
      <c r="P21" s="378" t="s">
        <v>345</v>
      </c>
      <c r="Q21" s="7"/>
      <c r="R21" s="8"/>
      <c r="S21" s="7"/>
      <c r="T21" s="8"/>
      <c r="U21" s="7"/>
      <c r="V21" s="12"/>
      <c r="W21" s="164"/>
      <c r="X21" s="167"/>
    </row>
    <row r="22" spans="1:34" s="13" customFormat="1" ht="39.75" customHeight="1" x14ac:dyDescent="0.25">
      <c r="A22" s="373"/>
      <c r="B22" s="375"/>
      <c r="C22" s="19" t="s">
        <v>29</v>
      </c>
      <c r="D22" s="19" t="s">
        <v>21</v>
      </c>
      <c r="E22" s="19" t="s">
        <v>151</v>
      </c>
      <c r="F22" s="19" t="s">
        <v>335</v>
      </c>
      <c r="G22" s="19" t="s">
        <v>97</v>
      </c>
      <c r="H22" s="20" t="s">
        <v>155</v>
      </c>
      <c r="I22" s="69" t="s">
        <v>274</v>
      </c>
      <c r="J22" s="69" t="s">
        <v>18</v>
      </c>
      <c r="K22" s="7"/>
      <c r="L22" s="8"/>
      <c r="M22" s="7"/>
      <c r="N22" s="8"/>
      <c r="O22" s="377"/>
      <c r="P22" s="402"/>
      <c r="Q22" s="7"/>
      <c r="R22" s="8"/>
      <c r="S22" s="7"/>
      <c r="T22" s="8"/>
      <c r="U22" s="129"/>
      <c r="V22" s="12"/>
      <c r="W22" s="150" t="s">
        <v>236</v>
      </c>
      <c r="X22" s="151" t="s">
        <v>23</v>
      </c>
    </row>
    <row r="23" spans="1:34" s="13" customFormat="1" ht="45" customHeight="1" x14ac:dyDescent="0.25">
      <c r="A23" s="372" t="s">
        <v>45</v>
      </c>
      <c r="B23" s="374" t="s">
        <v>347</v>
      </c>
      <c r="C23" s="7"/>
      <c r="D23" s="8"/>
      <c r="E23" s="7"/>
      <c r="F23" s="8"/>
      <c r="G23" s="7"/>
      <c r="H23" s="8"/>
      <c r="I23" s="136" t="s">
        <v>157</v>
      </c>
      <c r="J23" s="137" t="s">
        <v>21</v>
      </c>
      <c r="K23" s="136" t="s">
        <v>276</v>
      </c>
      <c r="L23" s="137" t="s">
        <v>21</v>
      </c>
      <c r="M23" s="89"/>
      <c r="N23" s="8"/>
      <c r="O23" s="376" t="s">
        <v>45</v>
      </c>
      <c r="P23" s="378" t="s">
        <v>347</v>
      </c>
      <c r="Q23" s="159" t="s">
        <v>59</v>
      </c>
      <c r="R23" s="160" t="s">
        <v>23</v>
      </c>
      <c r="S23" s="11"/>
      <c r="T23" s="12"/>
      <c r="U23" s="7"/>
      <c r="V23" s="12"/>
      <c r="W23" s="164"/>
      <c r="X23" s="167"/>
    </row>
    <row r="24" spans="1:34" s="13" customFormat="1" ht="42" customHeight="1" x14ac:dyDescent="0.25">
      <c r="A24" s="373"/>
      <c r="B24" s="375"/>
      <c r="C24" s="19" t="s">
        <v>277</v>
      </c>
      <c r="D24" s="20" t="s">
        <v>18</v>
      </c>
      <c r="E24" s="19" t="s">
        <v>348</v>
      </c>
      <c r="F24" s="20" t="s">
        <v>18</v>
      </c>
      <c r="G24" s="7"/>
      <c r="H24" s="8"/>
      <c r="I24" s="19" t="s">
        <v>80</v>
      </c>
      <c r="J24" s="19" t="s">
        <v>327</v>
      </c>
      <c r="K24" s="73" t="s">
        <v>349</v>
      </c>
      <c r="L24" s="74" t="s">
        <v>31</v>
      </c>
      <c r="M24" s="7"/>
      <c r="N24" s="8"/>
      <c r="O24" s="377"/>
      <c r="P24" s="379"/>
      <c r="Q24" s="162"/>
      <c r="R24" s="163"/>
      <c r="S24" s="7"/>
      <c r="T24" s="8"/>
      <c r="U24" s="7"/>
      <c r="V24" s="8"/>
      <c r="W24" s="164"/>
      <c r="X24" s="167"/>
    </row>
    <row r="25" spans="1:34" s="13" customFormat="1" ht="44.25" customHeight="1" x14ac:dyDescent="0.25">
      <c r="A25" s="372" t="s">
        <v>56</v>
      </c>
      <c r="B25" s="374" t="s">
        <v>350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7"/>
      <c r="H25" s="8"/>
      <c r="I25" s="136" t="s">
        <v>86</v>
      </c>
      <c r="J25" s="137" t="s">
        <v>31</v>
      </c>
      <c r="K25" s="7"/>
      <c r="L25" s="8"/>
      <c r="M25" s="7" t="s">
        <v>51</v>
      </c>
      <c r="N25" s="8"/>
      <c r="O25" s="376" t="s">
        <v>56</v>
      </c>
      <c r="P25" s="378" t="s">
        <v>350</v>
      </c>
      <c r="Q25" s="73" t="s">
        <v>351</v>
      </c>
      <c r="R25" s="74" t="s">
        <v>23</v>
      </c>
      <c r="S25" s="150" t="s">
        <v>352</v>
      </c>
      <c r="T25" s="151" t="s">
        <v>23</v>
      </c>
      <c r="U25" s="7"/>
      <c r="V25" s="8"/>
      <c r="W25" s="161" t="s">
        <v>120</v>
      </c>
      <c r="X25" s="170" t="s">
        <v>23</v>
      </c>
    </row>
    <row r="26" spans="1:34" s="13" customFormat="1" ht="43.5" customHeight="1" x14ac:dyDescent="0.25">
      <c r="A26" s="373"/>
      <c r="B26" s="375"/>
      <c r="C26" s="69" t="s">
        <v>353</v>
      </c>
      <c r="D26" s="69" t="s">
        <v>155</v>
      </c>
      <c r="E26" s="69" t="s">
        <v>354</v>
      </c>
      <c r="F26" s="69" t="s">
        <v>341</v>
      </c>
      <c r="G26" s="19" t="s">
        <v>270</v>
      </c>
      <c r="H26" s="20" t="s">
        <v>18</v>
      </c>
      <c r="I26" s="19" t="s">
        <v>312</v>
      </c>
      <c r="J26" s="20" t="s">
        <v>18</v>
      </c>
      <c r="K26" s="7"/>
      <c r="L26" s="8"/>
      <c r="M26" s="7"/>
      <c r="N26" s="8"/>
      <c r="O26" s="377"/>
      <c r="P26" s="379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64</v>
      </c>
      <c r="B27" s="132" t="s">
        <v>355</v>
      </c>
      <c r="C27" s="73" t="s">
        <v>103</v>
      </c>
      <c r="D27" s="74" t="s">
        <v>31</v>
      </c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355</v>
      </c>
      <c r="Q27" s="159" t="s">
        <v>104</v>
      </c>
      <c r="R27" s="160" t="s">
        <v>23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89" t="s">
        <v>3</v>
      </c>
      <c r="B29" s="390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89" t="s">
        <v>3</v>
      </c>
      <c r="P29" s="390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91" t="s">
        <v>15</v>
      </c>
      <c r="B30" s="374" t="s">
        <v>356</v>
      </c>
      <c r="C30" s="11"/>
      <c r="D30" s="12"/>
      <c r="E30" s="11"/>
      <c r="F30" s="12"/>
      <c r="G30" s="69" t="s">
        <v>318</v>
      </c>
      <c r="H30" s="69" t="s">
        <v>21</v>
      </c>
      <c r="I30" s="69" t="s">
        <v>319</v>
      </c>
      <c r="J30" s="69" t="s">
        <v>21</v>
      </c>
      <c r="K30" s="7"/>
      <c r="L30" s="8"/>
      <c r="M30" s="7"/>
      <c r="N30" s="8"/>
      <c r="O30" s="376" t="s">
        <v>15</v>
      </c>
      <c r="P30" s="378" t="s">
        <v>356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92"/>
      <c r="B31" s="375"/>
      <c r="C31" s="7"/>
      <c r="D31" s="8"/>
      <c r="E31" s="7"/>
      <c r="F31" s="7"/>
      <c r="G31" s="19" t="s">
        <v>73</v>
      </c>
      <c r="H31" s="20" t="s">
        <v>18</v>
      </c>
      <c r="I31" s="7"/>
      <c r="J31" s="8"/>
      <c r="K31" s="7"/>
      <c r="L31" s="8"/>
      <c r="M31" s="7"/>
      <c r="N31" s="7"/>
      <c r="O31" s="377"/>
      <c r="P31" s="379"/>
      <c r="Q31" s="7"/>
      <c r="R31" s="12"/>
      <c r="S31" s="150" t="s">
        <v>320</v>
      </c>
      <c r="T31" s="151" t="s">
        <v>21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91" t="s">
        <v>24</v>
      </c>
      <c r="B32" s="374" t="s">
        <v>357</v>
      </c>
      <c r="C32" s="36" t="s">
        <v>358</v>
      </c>
      <c r="D32" s="36" t="s">
        <v>327</v>
      </c>
      <c r="E32" s="136" t="s">
        <v>112</v>
      </c>
      <c r="F32" s="137" t="s">
        <v>31</v>
      </c>
      <c r="G32" s="69" t="s">
        <v>342</v>
      </c>
      <c r="H32" s="69" t="s">
        <v>155</v>
      </c>
      <c r="I32" s="69" t="s">
        <v>343</v>
      </c>
      <c r="J32" s="69" t="s">
        <v>309</v>
      </c>
      <c r="K32" s="7"/>
      <c r="L32" s="7"/>
      <c r="M32" s="7"/>
      <c r="N32" s="8"/>
      <c r="O32" s="376" t="s">
        <v>24</v>
      </c>
      <c r="P32" s="378" t="s">
        <v>357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92"/>
      <c r="B33" s="375"/>
      <c r="C33" s="7"/>
      <c r="D33" s="7"/>
      <c r="E33" s="19" t="s">
        <v>322</v>
      </c>
      <c r="F33" s="19" t="s">
        <v>155</v>
      </c>
      <c r="G33" s="7"/>
      <c r="H33" s="8"/>
      <c r="I33" s="19" t="s">
        <v>287</v>
      </c>
      <c r="J33" s="19" t="s">
        <v>18</v>
      </c>
      <c r="K33" s="7"/>
      <c r="L33" s="7"/>
      <c r="M33" s="7"/>
      <c r="N33" s="8"/>
      <c r="O33" s="381"/>
      <c r="P33" s="379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91" t="s">
        <v>34</v>
      </c>
      <c r="B34" s="374" t="s">
        <v>359</v>
      </c>
      <c r="C34" s="16" t="s">
        <v>360</v>
      </c>
      <c r="D34" s="17" t="s">
        <v>155</v>
      </c>
      <c r="E34" s="136" t="s">
        <v>298</v>
      </c>
      <c r="F34" s="136" t="s">
        <v>341</v>
      </c>
      <c r="G34" s="136" t="s">
        <v>289</v>
      </c>
      <c r="H34" s="137" t="s">
        <v>21</v>
      </c>
      <c r="I34" s="136" t="s">
        <v>125</v>
      </c>
      <c r="J34" s="136" t="s">
        <v>309</v>
      </c>
      <c r="K34" s="150" t="s">
        <v>328</v>
      </c>
      <c r="L34" s="151" t="s">
        <v>23</v>
      </c>
      <c r="M34" s="7"/>
      <c r="N34" s="7"/>
      <c r="O34" s="376" t="s">
        <v>34</v>
      </c>
      <c r="P34" s="378" t="s">
        <v>359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400"/>
      <c r="B35" s="375"/>
      <c r="C35" s="7"/>
      <c r="D35" s="8"/>
      <c r="E35" s="7"/>
      <c r="F35" s="8"/>
      <c r="G35" s="7"/>
      <c r="H35" s="8"/>
      <c r="I35" s="19" t="s">
        <v>43</v>
      </c>
      <c r="J35" s="19" t="s">
        <v>31</v>
      </c>
      <c r="K35" s="7"/>
      <c r="L35" s="8"/>
      <c r="M35" s="7"/>
      <c r="N35" s="7"/>
      <c r="O35" s="381"/>
      <c r="P35" s="402"/>
      <c r="Q35" s="7"/>
      <c r="R35" s="8"/>
      <c r="S35" s="7"/>
      <c r="T35" s="8"/>
      <c r="U35" s="7"/>
      <c r="V35" s="8"/>
      <c r="W35" s="150" t="s">
        <v>323</v>
      </c>
      <c r="X35" s="151" t="s">
        <v>23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72" t="s">
        <v>45</v>
      </c>
      <c r="B36" s="374" t="s">
        <v>361</v>
      </c>
      <c r="C36" s="136" t="s">
        <v>293</v>
      </c>
      <c r="D36" s="137" t="s">
        <v>21</v>
      </c>
      <c r="E36" s="69" t="s">
        <v>330</v>
      </c>
      <c r="F36" s="69" t="s">
        <v>21</v>
      </c>
      <c r="G36" s="7"/>
      <c r="H36" s="7"/>
      <c r="I36" s="136" t="s">
        <v>362</v>
      </c>
      <c r="J36" s="137" t="s">
        <v>18</v>
      </c>
      <c r="K36" s="136" t="s">
        <v>261</v>
      </c>
      <c r="L36" s="137" t="s">
        <v>18</v>
      </c>
      <c r="M36" s="7"/>
      <c r="N36" s="8"/>
      <c r="O36" s="376" t="s">
        <v>45</v>
      </c>
      <c r="P36" s="378" t="s">
        <v>361</v>
      </c>
      <c r="Q36" s="162"/>
      <c r="R36" s="163"/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80"/>
      <c r="B37" s="375"/>
      <c r="C37" s="19" t="s">
        <v>295</v>
      </c>
      <c r="D37" s="20" t="s">
        <v>31</v>
      </c>
      <c r="E37" s="7"/>
      <c r="F37" s="7"/>
      <c r="G37" s="11"/>
      <c r="H37" s="11"/>
      <c r="I37" s="16" t="s">
        <v>363</v>
      </c>
      <c r="J37" s="16" t="s">
        <v>31</v>
      </c>
      <c r="K37" s="75"/>
      <c r="L37" s="7"/>
      <c r="M37" s="7"/>
      <c r="N37" s="8"/>
      <c r="O37" s="377"/>
      <c r="P37" s="379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72" t="s">
        <v>56</v>
      </c>
      <c r="B38" s="374" t="s">
        <v>364</v>
      </c>
      <c r="C38" s="69" t="s">
        <v>333</v>
      </c>
      <c r="D38" s="69" t="s">
        <v>18</v>
      </c>
      <c r="E38" s="69" t="s">
        <v>334</v>
      </c>
      <c r="F38" s="69" t="s">
        <v>18</v>
      </c>
      <c r="G38" s="7"/>
      <c r="H38" s="8"/>
      <c r="I38" s="136" t="s">
        <v>331</v>
      </c>
      <c r="J38" s="136" t="s">
        <v>327</v>
      </c>
      <c r="K38" s="7"/>
      <c r="L38" s="7"/>
      <c r="M38" s="93"/>
      <c r="N38" s="8"/>
      <c r="O38" s="376" t="s">
        <v>56</v>
      </c>
      <c r="P38" s="378" t="s">
        <v>364</v>
      </c>
      <c r="Q38" s="14"/>
      <c r="R38" s="8"/>
      <c r="S38" s="7"/>
      <c r="T38" s="8"/>
      <c r="U38" s="11"/>
      <c r="V38" s="12"/>
      <c r="W38" s="164"/>
      <c r="X38" s="167"/>
      <c r="AH38"/>
    </row>
    <row r="39" spans="1:34" s="13" customFormat="1" ht="41.25" customHeight="1" x14ac:dyDescent="0.25">
      <c r="A39" s="373"/>
      <c r="B39" s="375"/>
      <c r="C39" s="19" t="s">
        <v>365</v>
      </c>
      <c r="D39" s="20" t="s">
        <v>31</v>
      </c>
      <c r="E39" s="7"/>
      <c r="F39" s="7"/>
      <c r="H39" s="8"/>
      <c r="I39" s="7"/>
      <c r="J39" s="8"/>
      <c r="K39" s="7"/>
      <c r="L39" s="8"/>
      <c r="M39" s="152"/>
      <c r="N39" s="147"/>
      <c r="O39" s="377"/>
      <c r="P39" s="379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64</v>
      </c>
      <c r="B40" s="35" t="s">
        <v>366</v>
      </c>
      <c r="C40" s="73" t="s">
        <v>103</v>
      </c>
      <c r="D40" s="74" t="s">
        <v>31</v>
      </c>
      <c r="E40" s="7" t="s">
        <v>51</v>
      </c>
      <c r="F40" s="8"/>
      <c r="G40" s="7"/>
      <c r="H40" s="8"/>
      <c r="I40" s="7"/>
      <c r="J40" s="8"/>
      <c r="K40" s="8"/>
      <c r="L40" s="21"/>
      <c r="M40" s="8"/>
      <c r="N40" s="21"/>
      <c r="O40" s="158" t="s">
        <v>64</v>
      </c>
      <c r="P40" s="10" t="s">
        <v>366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89" t="s">
        <v>3</v>
      </c>
      <c r="B42" s="390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89" t="s">
        <v>3</v>
      </c>
      <c r="P42" s="390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4" s="13" customFormat="1" ht="44.25" customHeight="1" x14ac:dyDescent="0.25">
      <c r="A43" s="372" t="s">
        <v>15</v>
      </c>
      <c r="B43" s="374" t="s">
        <v>367</v>
      </c>
      <c r="C43" s="11"/>
      <c r="D43" s="12"/>
      <c r="E43" s="11"/>
      <c r="F43" s="12"/>
      <c r="G43" s="69" t="s">
        <v>368</v>
      </c>
      <c r="H43" s="69" t="s">
        <v>155</v>
      </c>
      <c r="I43" s="69" t="s">
        <v>369</v>
      </c>
      <c r="J43" s="69" t="s">
        <v>327</v>
      </c>
      <c r="K43" s="7"/>
      <c r="L43" s="8"/>
      <c r="M43" s="8"/>
      <c r="N43" s="8"/>
      <c r="O43" s="376" t="s">
        <v>15</v>
      </c>
      <c r="P43" s="378" t="s">
        <v>367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73"/>
      <c r="B44" s="375"/>
      <c r="C44" s="136" t="s">
        <v>241</v>
      </c>
      <c r="D44" s="137" t="s">
        <v>18</v>
      </c>
      <c r="E44" s="69" t="s">
        <v>370</v>
      </c>
      <c r="F44" s="69" t="s">
        <v>18</v>
      </c>
      <c r="G44" s="7"/>
      <c r="H44" s="7"/>
      <c r="I44" s="7"/>
      <c r="J44" s="8"/>
      <c r="K44" s="7"/>
      <c r="L44" s="8"/>
      <c r="M44" s="7"/>
      <c r="N44" s="8"/>
      <c r="O44" s="377"/>
      <c r="P44" s="379"/>
      <c r="Q44" s="7"/>
      <c r="R44" s="8"/>
      <c r="S44" s="7"/>
      <c r="T44" s="8"/>
      <c r="U44" s="7"/>
      <c r="V44" s="8"/>
      <c r="W44" s="150" t="s">
        <v>236</v>
      </c>
      <c r="X44" s="151" t="s">
        <v>23</v>
      </c>
    </row>
    <row r="45" spans="1:34" s="13" customFormat="1" ht="46.5" customHeight="1" x14ac:dyDescent="0.25">
      <c r="A45" s="372" t="s">
        <v>24</v>
      </c>
      <c r="B45" s="374" t="s">
        <v>371</v>
      </c>
      <c r="C45" s="11"/>
      <c r="D45" s="11"/>
      <c r="E45" s="11"/>
      <c r="F45" s="11"/>
      <c r="G45" s="7"/>
      <c r="H45" s="8"/>
      <c r="I45" s="36" t="s">
        <v>372</v>
      </c>
      <c r="J45" s="32" t="s">
        <v>21</v>
      </c>
      <c r="K45" s="136" t="s">
        <v>276</v>
      </c>
      <c r="L45" s="137" t="s">
        <v>21</v>
      </c>
      <c r="M45" s="7"/>
      <c r="N45" s="8"/>
      <c r="O45" s="376" t="s">
        <v>24</v>
      </c>
      <c r="P45" s="378" t="s">
        <v>371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80"/>
      <c r="B46" s="375"/>
      <c r="C46" s="19" t="s">
        <v>373</v>
      </c>
      <c r="D46" s="19" t="s">
        <v>335</v>
      </c>
      <c r="E46" s="19" t="s">
        <v>277</v>
      </c>
      <c r="F46" s="19" t="s">
        <v>18</v>
      </c>
      <c r="G46" s="7"/>
      <c r="H46" s="8"/>
      <c r="I46" s="19" t="s">
        <v>80</v>
      </c>
      <c r="J46" s="20" t="s">
        <v>31</v>
      </c>
      <c r="K46" s="7"/>
      <c r="L46" s="8"/>
      <c r="M46" s="7"/>
      <c r="N46" s="7"/>
      <c r="O46" s="381"/>
      <c r="P46" s="379"/>
      <c r="Q46" s="150" t="s">
        <v>305</v>
      </c>
      <c r="R46" s="151" t="s">
        <v>23</v>
      </c>
      <c r="S46" s="150" t="s">
        <v>306</v>
      </c>
      <c r="T46" s="151" t="s">
        <v>23</v>
      </c>
      <c r="U46" s="7"/>
      <c r="V46" s="119"/>
      <c r="W46" s="7"/>
      <c r="X46" s="8"/>
    </row>
    <row r="47" spans="1:34" s="13" customFormat="1" ht="43.5" customHeight="1" x14ac:dyDescent="0.25">
      <c r="A47" s="372" t="s">
        <v>34</v>
      </c>
      <c r="B47" s="374" t="s">
        <v>374</v>
      </c>
      <c r="C47" s="7"/>
      <c r="D47" s="8"/>
      <c r="E47" s="7"/>
      <c r="F47" s="8"/>
      <c r="G47" s="7"/>
      <c r="H47" s="7"/>
      <c r="I47" s="7"/>
      <c r="J47" s="8"/>
      <c r="K47" s="7"/>
      <c r="L47" s="8"/>
      <c r="M47" s="7"/>
      <c r="N47" s="8"/>
      <c r="O47" s="376" t="s">
        <v>34</v>
      </c>
      <c r="P47" s="378" t="s">
        <v>374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80"/>
      <c r="B48" s="375"/>
      <c r="C48" s="7"/>
      <c r="D48" s="8"/>
      <c r="E48" s="7"/>
      <c r="F48" s="8"/>
      <c r="G48" s="73" t="s">
        <v>375</v>
      </c>
      <c r="H48" s="73" t="s">
        <v>341</v>
      </c>
      <c r="I48" s="136" t="s">
        <v>376</v>
      </c>
      <c r="J48" s="137" t="s">
        <v>21</v>
      </c>
      <c r="K48" s="7"/>
      <c r="L48" s="8"/>
      <c r="M48" s="7"/>
      <c r="N48" s="8"/>
      <c r="O48" s="381"/>
      <c r="P48" s="402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72" t="s">
        <v>45</v>
      </c>
      <c r="B49" s="374" t="s">
        <v>377</v>
      </c>
      <c r="C49" s="7"/>
      <c r="D49" s="8"/>
      <c r="E49" s="7"/>
      <c r="F49" s="8"/>
      <c r="G49" s="7"/>
      <c r="H49" s="8"/>
      <c r="I49" s="136" t="s">
        <v>217</v>
      </c>
      <c r="J49" s="137" t="s">
        <v>31</v>
      </c>
      <c r="K49" s="36" t="s">
        <v>378</v>
      </c>
      <c r="L49" s="32" t="s">
        <v>31</v>
      </c>
      <c r="M49" s="75"/>
      <c r="O49" s="376" t="s">
        <v>45</v>
      </c>
      <c r="P49" s="378" t="s">
        <v>377</v>
      </c>
      <c r="Q49" s="162"/>
      <c r="R49" s="163"/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73"/>
      <c r="B50" s="375"/>
      <c r="C50" s="19" t="s">
        <v>114</v>
      </c>
      <c r="D50" s="20" t="s">
        <v>18</v>
      </c>
      <c r="E50" s="19" t="s">
        <v>29</v>
      </c>
      <c r="F50" s="20" t="s">
        <v>21</v>
      </c>
      <c r="G50" s="19" t="s">
        <v>97</v>
      </c>
      <c r="H50" s="20" t="s">
        <v>155</v>
      </c>
      <c r="I50" s="19" t="s">
        <v>312</v>
      </c>
      <c r="J50" s="19" t="s">
        <v>18</v>
      </c>
      <c r="K50" s="150" t="s">
        <v>346</v>
      </c>
      <c r="L50" s="151" t="s">
        <v>23</v>
      </c>
      <c r="M50" s="176"/>
      <c r="N50" s="8"/>
      <c r="O50" s="377"/>
      <c r="P50" s="379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72" t="s">
        <v>56</v>
      </c>
      <c r="B51" s="374" t="s">
        <v>379</v>
      </c>
      <c r="C51" s="7"/>
      <c r="D51" s="8"/>
      <c r="E51" s="7"/>
      <c r="F51" s="8"/>
      <c r="G51" s="136" t="s">
        <v>63</v>
      </c>
      <c r="H51" s="137" t="s">
        <v>31</v>
      </c>
      <c r="I51" s="136" t="s">
        <v>86</v>
      </c>
      <c r="J51" s="137" t="s">
        <v>31</v>
      </c>
      <c r="K51" s="7"/>
      <c r="L51" s="8"/>
      <c r="M51" s="7"/>
      <c r="N51" s="7"/>
      <c r="O51" s="376" t="s">
        <v>56</v>
      </c>
      <c r="P51" s="378" t="s">
        <v>379</v>
      </c>
      <c r="Q51" s="7"/>
      <c r="R51" s="8"/>
      <c r="S51" s="139"/>
      <c r="T51" s="139"/>
      <c r="U51" s="7"/>
      <c r="V51" s="119"/>
      <c r="W51" s="164"/>
      <c r="X51" s="167"/>
    </row>
    <row r="52" spans="1:24" s="13" customFormat="1" ht="45" customHeight="1" x14ac:dyDescent="0.25">
      <c r="A52" s="373"/>
      <c r="B52" s="375"/>
      <c r="C52" s="69" t="s">
        <v>353</v>
      </c>
      <c r="D52" s="69" t="s">
        <v>155</v>
      </c>
      <c r="E52" s="69" t="s">
        <v>354</v>
      </c>
      <c r="F52" s="69" t="s">
        <v>155</v>
      </c>
      <c r="G52" s="69" t="s">
        <v>380</v>
      </c>
      <c r="H52" s="69" t="s">
        <v>21</v>
      </c>
      <c r="I52" s="11"/>
      <c r="J52" s="11"/>
      <c r="K52" s="7"/>
      <c r="L52" s="8"/>
      <c r="M52" s="7"/>
      <c r="N52" s="8"/>
      <c r="O52" s="377"/>
      <c r="P52" s="379"/>
      <c r="Q52" s="150" t="s">
        <v>381</v>
      </c>
      <c r="R52" s="151" t="s">
        <v>23</v>
      </c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382</v>
      </c>
      <c r="C53" s="7"/>
      <c r="D53" s="8"/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382</v>
      </c>
      <c r="Q53" s="7"/>
      <c r="R53" s="8"/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98" t="s">
        <v>142</v>
      </c>
      <c r="P55" s="398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0</v>
      </c>
      <c r="M56" s="26">
        <f>2*(COUNTIF($C$4:$J$15,"TRANG")+COUNTIF($Q$4:$X$15,"TRANG")-COUNTIF(I15:L15,"TRANG"))</f>
        <v>12</v>
      </c>
      <c r="N56" s="26">
        <f>2*(COUNTIF($M$4:$N$15,"TRANG")+COUNTIF(K4:L15,"TRANG"))</f>
        <v>0</v>
      </c>
      <c r="O56" s="393">
        <f t="shared" ref="O56:O61" si="0">SUM(M56:N56)</f>
        <v>12</v>
      </c>
      <c r="P56" s="393"/>
      <c r="Q56" s="72" t="s">
        <v>135</v>
      </c>
      <c r="R56" s="26">
        <f t="shared" ref="R56:S61" si="1">M56+M63+M70+M77</f>
        <v>40</v>
      </c>
      <c r="S56" s="26">
        <f t="shared" si="1"/>
        <v>4</v>
      </c>
      <c r="T56" s="26">
        <f t="shared" ref="T56:T61" si="2">SUM(R56:S56)</f>
        <v>44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394">
        <f t="shared" si="0"/>
        <v>12</v>
      </c>
      <c r="P57" s="394"/>
      <c r="Q57" s="47" t="s">
        <v>136</v>
      </c>
      <c r="R57" s="29">
        <f t="shared" si="1"/>
        <v>34</v>
      </c>
      <c r="S57" s="29">
        <f t="shared" si="1"/>
        <v>0</v>
      </c>
      <c r="T57" s="29">
        <f t="shared" si="2"/>
        <v>34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6</v>
      </c>
      <c r="L58" s="20">
        <f>2*(COUNTIF($M$4:$N$15,"NHU")+COUNTIF(K4:L15,"NHU"))</f>
        <v>2</v>
      </c>
      <c r="M58" s="20">
        <f>2*(COUNTIF($C$4:$J$15,"NHU")+COUNTIF($Q$4:$X$15,"NHU")-COUNTIF(I15:L15,"NHU"))</f>
        <v>6</v>
      </c>
      <c r="N58" s="20">
        <f>2*(COUNTIF($M$4:$N$15,"NHU")+COUNTIF(K4:L15,"NHU"))</f>
        <v>2</v>
      </c>
      <c r="O58" s="395">
        <f t="shared" si="0"/>
        <v>8</v>
      </c>
      <c r="P58" s="395"/>
      <c r="Q58" s="48" t="s">
        <v>137</v>
      </c>
      <c r="R58" s="20">
        <f t="shared" si="1"/>
        <v>34</v>
      </c>
      <c r="S58" s="20">
        <f t="shared" si="1"/>
        <v>8</v>
      </c>
      <c r="T58" s="20">
        <f t="shared" si="2"/>
        <v>42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2</v>
      </c>
      <c r="O59" s="396">
        <f t="shared" si="0"/>
        <v>16</v>
      </c>
      <c r="P59" s="396"/>
      <c r="Q59" s="49" t="s">
        <v>138</v>
      </c>
      <c r="R59" s="15">
        <f t="shared" si="1"/>
        <v>48</v>
      </c>
      <c r="S59" s="15">
        <f t="shared" si="1"/>
        <v>4</v>
      </c>
      <c r="T59" s="15">
        <f t="shared" si="2"/>
        <v>52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0</v>
      </c>
      <c r="M60" s="41">
        <f>2*(COUNTIF($C$4:$J$15,"DÂN")+COUNTIF($Q$4:$X$15,"DÂN")-COUNTIF(I16:L16,"DÂN"))</f>
        <v>14</v>
      </c>
      <c r="N60" s="41">
        <f>2*(COUNTIF($M$4:$N$15,"DÂN")+COUNTIF(K4:L15,"DÂN"))</f>
        <v>0</v>
      </c>
      <c r="O60" s="397">
        <f t="shared" si="0"/>
        <v>14</v>
      </c>
      <c r="P60" s="397"/>
      <c r="Q60" s="41" t="s">
        <v>139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406">
        <f t="shared" si="0"/>
        <v>0</v>
      </c>
      <c r="P61" s="407"/>
      <c r="Q61" s="17" t="s">
        <v>383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98" t="s">
        <v>142</v>
      </c>
      <c r="P62" s="398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8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8</v>
      </c>
      <c r="N63" s="26">
        <f>2*(COUNTIF($M$17:$N$28,"TRANG")+COUNTIF(K17:L28,"TRANG"))</f>
        <v>2</v>
      </c>
      <c r="O63" s="393">
        <f t="shared" ref="O63:O68" si="3">SUM(M63:N63)</f>
        <v>10</v>
      </c>
      <c r="P63" s="393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8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8</v>
      </c>
      <c r="N64" s="29">
        <f>2*(COUNTIF($M$17:$N$28,"UYÊN")+COUNTIF(K17:L28,"UYÊN"))</f>
        <v>0</v>
      </c>
      <c r="O64" s="394">
        <f t="shared" si="3"/>
        <v>8</v>
      </c>
      <c r="P64" s="394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16</v>
      </c>
      <c r="L65" s="20">
        <f>2*(COUNTIF($M$17:$N$28,"TUẤN")+COUNTIF(K17:L28,"TUẤN"))</f>
        <v>0</v>
      </c>
      <c r="M65" s="48">
        <f>2*(COUNTIF($C$17:$J$28,"NHU")+COUNTIF($Q$17:$X$28,"NHU")-COUNTIF(I29:L31,"NHU"))</f>
        <v>16</v>
      </c>
      <c r="N65" s="20">
        <f>2*(COUNTIF($M$17:$N$28,"NHU")+COUNTIF(K17:L28,"NHU"))</f>
        <v>2</v>
      </c>
      <c r="O65" s="395">
        <f t="shared" si="3"/>
        <v>18</v>
      </c>
      <c r="P65" s="395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0</v>
      </c>
      <c r="M66" s="15">
        <f>2*(COUNTIF($C$4:$J$15,"NGUYÊN")+COUNTIF($Q$4:$X$15,"NGUYÊN")-COUNTIF(H21:J21,"NGUYÊN"))</f>
        <v>14</v>
      </c>
      <c r="N66" s="15">
        <f>2*(COUNTIF($M$17:$N$28,"NGUYÊN")+COUNTIF(K16:L26,"NGUYÊN"))</f>
        <v>0</v>
      </c>
      <c r="O66" s="396">
        <f t="shared" si="3"/>
        <v>14</v>
      </c>
      <c r="P66" s="396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397">
        <f t="shared" si="3"/>
        <v>12</v>
      </c>
      <c r="P67" s="397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405">
        <f t="shared" si="3"/>
        <v>0</v>
      </c>
      <c r="P68" s="405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98" t="s">
        <v>142</v>
      </c>
      <c r="P69" s="398"/>
      <c r="T69" s="94"/>
    </row>
    <row r="70" spans="7:20" ht="29.25" customHeight="1" x14ac:dyDescent="0.25">
      <c r="G70" s="399"/>
      <c r="I70" s="24" t="s">
        <v>135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93">
        <f t="shared" ref="O70:O75" si="4">SUM(M70:N70)</f>
        <v>12</v>
      </c>
      <c r="P70" s="393"/>
      <c r="T70" s="94"/>
    </row>
    <row r="71" spans="7:20" ht="29.25" customHeight="1" x14ac:dyDescent="0.25">
      <c r="G71" s="399"/>
      <c r="I71" s="27" t="s">
        <v>136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94">
        <f t="shared" si="4"/>
        <v>6</v>
      </c>
      <c r="P71" s="394"/>
      <c r="T71" s="94"/>
    </row>
    <row r="72" spans="7:20" ht="29.25" customHeight="1" x14ac:dyDescent="0.25">
      <c r="G72" s="399"/>
      <c r="I72" s="37" t="s">
        <v>137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2</v>
      </c>
      <c r="O72" s="395">
        <f t="shared" si="4"/>
        <v>6</v>
      </c>
      <c r="P72" s="395"/>
      <c r="T72" s="94"/>
    </row>
    <row r="73" spans="7:20" ht="29.25" customHeight="1" x14ac:dyDescent="0.25">
      <c r="G73" s="399"/>
      <c r="I73" s="30" t="s">
        <v>138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96">
        <f t="shared" si="4"/>
        <v>12</v>
      </c>
      <c r="P73" s="396"/>
      <c r="T73" s="94"/>
    </row>
    <row r="74" spans="7:20" ht="29.25" customHeight="1" x14ac:dyDescent="0.25">
      <c r="G74" s="399"/>
      <c r="I74" s="39" t="s">
        <v>139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0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0</v>
      </c>
      <c r="O74" s="397">
        <f t="shared" si="4"/>
        <v>12</v>
      </c>
      <c r="P74" s="397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405">
        <f t="shared" si="4"/>
        <v>0</v>
      </c>
      <c r="P75" s="405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98" t="s">
        <v>142</v>
      </c>
      <c r="P76" s="398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8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8</v>
      </c>
      <c r="N77" s="26">
        <f>2*(COUNTIF($M$43:$N$54,"TRANG")+COUNTIF(K43:L54,"TRANG"))</f>
        <v>2</v>
      </c>
      <c r="O77" s="393">
        <f t="shared" ref="O77:O82" si="5">SUM(M77:N77)</f>
        <v>10</v>
      </c>
      <c r="P77" s="393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94">
        <f t="shared" si="5"/>
        <v>8</v>
      </c>
      <c r="P78" s="394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95">
        <f t="shared" si="5"/>
        <v>10</v>
      </c>
      <c r="P79" s="395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0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0</v>
      </c>
      <c r="O80" s="396">
        <f t="shared" si="5"/>
        <v>10</v>
      </c>
      <c r="P80" s="396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8</v>
      </c>
      <c r="L81" s="41">
        <f>2*(COUNTIF($M$43:$N$54,"DÂN")+COUNTIF(K43:L54,"DÂN"))</f>
        <v>2</v>
      </c>
      <c r="M81" s="41">
        <f>2*(COUNTIF($C$43:$J$54,"DÂN")+COUNTIF($Q$43:$X$54,"DÂN")-COUNTIF($G$54:$J$54,"DÂN"))</f>
        <v>8</v>
      </c>
      <c r="N81" s="41">
        <f>2*(COUNTIF($M$43:$N$54,"DÂN")+COUNTIF(K43:L54,"DÂN"))</f>
        <v>2</v>
      </c>
      <c r="O81" s="397">
        <f t="shared" si="5"/>
        <v>10</v>
      </c>
      <c r="P81" s="397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405">
        <f t="shared" si="5"/>
        <v>0</v>
      </c>
      <c r="P82" s="405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55:P55"/>
    <mergeCell ref="O68:P68"/>
    <mergeCell ref="O82:P82"/>
    <mergeCell ref="A6:A7"/>
    <mergeCell ref="B6:B7"/>
    <mergeCell ref="O6:O7"/>
    <mergeCell ref="P6:P7"/>
    <mergeCell ref="A8:A9"/>
    <mergeCell ref="B8:B9"/>
    <mergeCell ref="O8:O9"/>
    <mergeCell ref="P8:P9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3:P63"/>
    <mergeCell ref="O64:P64"/>
    <mergeCell ref="O65:P65"/>
    <mergeCell ref="O66:P66"/>
    <mergeCell ref="O67:P67"/>
    <mergeCell ref="O69:P69"/>
    <mergeCell ref="O56:P56"/>
    <mergeCell ref="O57:P57"/>
    <mergeCell ref="O58:P58"/>
    <mergeCell ref="O59:P59"/>
    <mergeCell ref="O60:P60"/>
    <mergeCell ref="O62:P62"/>
    <mergeCell ref="O61:P61"/>
    <mergeCell ref="O81:P81"/>
    <mergeCell ref="O75:P75"/>
    <mergeCell ref="O76:P76"/>
    <mergeCell ref="O77:P77"/>
    <mergeCell ref="O78:P78"/>
    <mergeCell ref="O79:P79"/>
    <mergeCell ref="O80:P80"/>
    <mergeCell ref="G70:G74"/>
    <mergeCell ref="O70:P70"/>
    <mergeCell ref="O71:P71"/>
    <mergeCell ref="O72:P72"/>
    <mergeCell ref="O73:P73"/>
    <mergeCell ref="O74:P74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7625-7119-4B6D-BB45-E9C38883FC39}">
  <dimension ref="A1:AH84"/>
  <sheetViews>
    <sheetView topLeftCell="A37" zoomScale="68" zoomScaleNormal="68" workbookViewId="0">
      <selection activeCell="M52" sqref="M52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2" t="s">
        <v>384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4"/>
    </row>
    <row r="2" spans="1:25" s="1" customFormat="1" ht="64.5" customHeight="1" x14ac:dyDescent="0.25">
      <c r="A2" s="385" t="s">
        <v>1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6"/>
      <c r="O2" s="387" t="s">
        <v>2</v>
      </c>
      <c r="P2" s="388"/>
      <c r="Q2" s="388"/>
      <c r="R2" s="388"/>
      <c r="S2" s="388"/>
      <c r="T2" s="388"/>
      <c r="U2" s="388"/>
      <c r="V2" s="388"/>
      <c r="W2" s="388"/>
      <c r="X2" s="388"/>
    </row>
    <row r="3" spans="1:25" ht="20.25" thickBot="1" x14ac:dyDescent="0.3">
      <c r="A3" s="389" t="s">
        <v>3</v>
      </c>
      <c r="B3" s="39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423" t="s">
        <v>3</v>
      </c>
      <c r="P3" s="42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25">
      <c r="A4" s="372" t="s">
        <v>15</v>
      </c>
      <c r="B4" s="374" t="s">
        <v>385</v>
      </c>
      <c r="C4" s="136" t="s">
        <v>386</v>
      </c>
      <c r="D4" s="136" t="s">
        <v>309</v>
      </c>
      <c r="E4" s="136" t="s">
        <v>293</v>
      </c>
      <c r="F4" s="137" t="s">
        <v>21</v>
      </c>
      <c r="G4" s="69" t="s">
        <v>318</v>
      </c>
      <c r="H4" s="69" t="s">
        <v>21</v>
      </c>
      <c r="I4" s="69" t="s">
        <v>319</v>
      </c>
      <c r="J4" s="69" t="s">
        <v>309</v>
      </c>
      <c r="K4" s="204" t="s">
        <v>387</v>
      </c>
      <c r="L4" s="205" t="s">
        <v>18</v>
      </c>
      <c r="M4" s="7"/>
      <c r="N4" s="119"/>
      <c r="O4" s="412" t="s">
        <v>15</v>
      </c>
      <c r="P4" s="414" t="s">
        <v>385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0"/>
      <c r="B5" s="401"/>
      <c r="C5" s="196"/>
      <c r="D5" s="196"/>
      <c r="E5" s="69" t="s">
        <v>388</v>
      </c>
      <c r="F5" s="69" t="s">
        <v>155</v>
      </c>
      <c r="G5" s="11"/>
      <c r="H5" s="11"/>
      <c r="I5" s="177" t="s">
        <v>43</v>
      </c>
      <c r="J5" s="177" t="s">
        <v>31</v>
      </c>
      <c r="K5" s="179" t="s">
        <v>389</v>
      </c>
      <c r="L5" s="180" t="s">
        <v>23</v>
      </c>
      <c r="M5" s="11"/>
      <c r="N5" s="272"/>
      <c r="O5" s="416"/>
      <c r="P5" s="417"/>
      <c r="Q5" s="129"/>
      <c r="R5" s="12"/>
      <c r="S5" s="179" t="s">
        <v>320</v>
      </c>
      <c r="T5" s="180" t="s">
        <v>23</v>
      </c>
      <c r="U5" s="11"/>
      <c r="V5" s="12"/>
      <c r="W5" s="73" t="s">
        <v>390</v>
      </c>
      <c r="X5" s="74" t="s">
        <v>23</v>
      </c>
    </row>
    <row r="6" spans="1:25" s="13" customFormat="1" ht="36.75" customHeight="1" thickTop="1" x14ac:dyDescent="0.25">
      <c r="A6" s="408" t="s">
        <v>24</v>
      </c>
      <c r="B6" s="410" t="s">
        <v>391</v>
      </c>
      <c r="C6" s="188" t="s">
        <v>298</v>
      </c>
      <c r="D6" s="188" t="s">
        <v>155</v>
      </c>
      <c r="E6" s="188" t="s">
        <v>190</v>
      </c>
      <c r="F6" s="313" t="s">
        <v>155</v>
      </c>
      <c r="G6" s="188" t="s">
        <v>289</v>
      </c>
      <c r="H6" s="189" t="s">
        <v>21</v>
      </c>
      <c r="I6" s="188" t="s">
        <v>125</v>
      </c>
      <c r="J6" s="189" t="s">
        <v>21</v>
      </c>
      <c r="K6" s="188" t="s">
        <v>331</v>
      </c>
      <c r="L6" s="189" t="s">
        <v>31</v>
      </c>
      <c r="M6" s="190"/>
      <c r="N6" s="253"/>
      <c r="O6" s="412" t="s">
        <v>24</v>
      </c>
      <c r="P6" s="414" t="s">
        <v>391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09"/>
      <c r="B7" s="411"/>
      <c r="C7" s="177" t="s">
        <v>365</v>
      </c>
      <c r="D7" s="177" t="s">
        <v>327</v>
      </c>
      <c r="E7" s="307" t="s">
        <v>392</v>
      </c>
      <c r="F7" s="307" t="s">
        <v>335</v>
      </c>
      <c r="G7" s="195" t="s">
        <v>73</v>
      </c>
      <c r="H7" s="198" t="s">
        <v>155</v>
      </c>
      <c r="I7" s="195" t="s">
        <v>287</v>
      </c>
      <c r="J7" s="198" t="s">
        <v>18</v>
      </c>
      <c r="K7" s="196"/>
      <c r="L7" s="197"/>
      <c r="M7" s="199"/>
      <c r="N7" s="251"/>
      <c r="O7" s="413"/>
      <c r="P7" s="415"/>
      <c r="Q7" s="282"/>
      <c r="R7" s="197"/>
      <c r="S7" s="196"/>
      <c r="T7" s="197"/>
      <c r="U7" s="307" t="s">
        <v>393</v>
      </c>
      <c r="V7" s="314" t="s">
        <v>23</v>
      </c>
      <c r="W7" s="200" t="s">
        <v>323</v>
      </c>
      <c r="X7" s="201" t="s">
        <v>23</v>
      </c>
    </row>
    <row r="8" spans="1:25" s="13" customFormat="1" ht="42" customHeight="1" thickTop="1" x14ac:dyDescent="0.25">
      <c r="A8" s="380" t="s">
        <v>34</v>
      </c>
      <c r="B8" s="401" t="s">
        <v>394</v>
      </c>
      <c r="C8" s="190"/>
      <c r="D8" s="191"/>
      <c r="E8" s="181"/>
      <c r="F8" s="182"/>
      <c r="G8" s="181"/>
      <c r="H8" s="182"/>
      <c r="I8" s="181"/>
      <c r="J8" s="182"/>
      <c r="K8" s="181"/>
      <c r="L8" s="182"/>
      <c r="M8" s="183"/>
      <c r="N8" s="148"/>
      <c r="O8" s="416" t="s">
        <v>34</v>
      </c>
      <c r="P8" s="417" t="s">
        <v>394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80"/>
      <c r="B9" s="401"/>
      <c r="C9" s="175" t="s">
        <v>338</v>
      </c>
      <c r="D9" s="12"/>
      <c r="E9" s="175" t="s">
        <v>338</v>
      </c>
      <c r="F9" s="12"/>
      <c r="G9" s="175" t="s">
        <v>338</v>
      </c>
      <c r="H9" s="12"/>
      <c r="I9" s="175" t="s">
        <v>338</v>
      </c>
      <c r="J9" s="12"/>
      <c r="K9" s="11"/>
      <c r="L9" s="12"/>
      <c r="N9" s="103"/>
      <c r="O9" s="416"/>
      <c r="P9" s="417"/>
      <c r="Q9" s="284" t="s">
        <v>338</v>
      </c>
      <c r="R9" s="202"/>
      <c r="S9" s="175" t="s">
        <v>338</v>
      </c>
      <c r="T9" s="12"/>
      <c r="U9" s="11" t="s">
        <v>338</v>
      </c>
      <c r="V9" s="12"/>
      <c r="W9" s="11" t="s">
        <v>338</v>
      </c>
      <c r="X9" s="267"/>
    </row>
    <row r="10" spans="1:25" s="13" customFormat="1" ht="37.5" customHeight="1" thickTop="1" x14ac:dyDescent="0.25">
      <c r="A10" s="408" t="s">
        <v>45</v>
      </c>
      <c r="B10" s="410" t="s">
        <v>395</v>
      </c>
      <c r="C10" s="190"/>
      <c r="D10" s="190"/>
      <c r="E10" s="190"/>
      <c r="F10" s="191"/>
      <c r="G10" s="190"/>
      <c r="H10" s="191"/>
      <c r="I10" s="190"/>
      <c r="J10" s="191"/>
      <c r="K10" s="190"/>
      <c r="L10" s="190"/>
      <c r="M10" s="190"/>
      <c r="N10" s="253"/>
      <c r="O10" s="412" t="s">
        <v>45</v>
      </c>
      <c r="P10" s="414" t="s">
        <v>395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09"/>
      <c r="B11" s="411"/>
      <c r="C11" s="207" t="s">
        <v>338</v>
      </c>
      <c r="D11" s="196"/>
      <c r="E11" s="207" t="s">
        <v>338</v>
      </c>
      <c r="F11" s="197"/>
      <c r="G11" s="207" t="s">
        <v>338</v>
      </c>
      <c r="H11" s="196"/>
      <c r="I11" s="207" t="s">
        <v>338</v>
      </c>
      <c r="J11" s="196"/>
      <c r="K11" s="196"/>
      <c r="L11" s="197"/>
      <c r="M11" s="199"/>
      <c r="N11" s="251"/>
      <c r="O11" s="413"/>
      <c r="P11" s="415"/>
      <c r="Q11" s="285" t="s">
        <v>338</v>
      </c>
      <c r="R11" s="208"/>
      <c r="S11" s="207" t="s">
        <v>338</v>
      </c>
      <c r="T11" s="197"/>
      <c r="U11" s="196" t="s">
        <v>338</v>
      </c>
      <c r="V11" s="197"/>
      <c r="W11" s="196" t="s">
        <v>338</v>
      </c>
      <c r="X11" s="209"/>
    </row>
    <row r="12" spans="1:25" s="13" customFormat="1" ht="39.75" customHeight="1" thickTop="1" x14ac:dyDescent="0.25">
      <c r="A12" s="380" t="s">
        <v>56</v>
      </c>
      <c r="B12" s="401" t="s">
        <v>396</v>
      </c>
      <c r="C12" s="104"/>
      <c r="D12" s="104"/>
      <c r="E12" s="104"/>
      <c r="F12" s="104"/>
      <c r="G12" s="181"/>
      <c r="H12" s="182"/>
      <c r="I12" s="181"/>
      <c r="J12" s="182"/>
      <c r="K12" s="181"/>
      <c r="L12" s="182"/>
      <c r="M12" s="183"/>
      <c r="N12" s="148"/>
      <c r="O12" s="416" t="s">
        <v>56</v>
      </c>
      <c r="P12" s="417" t="s">
        <v>396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380"/>
      <c r="B13" s="401"/>
      <c r="C13" s="11"/>
      <c r="D13" s="11"/>
      <c r="E13" s="196"/>
      <c r="F13" s="197"/>
      <c r="G13" s="11"/>
      <c r="H13" s="12"/>
      <c r="I13" s="11"/>
      <c r="J13" s="11"/>
      <c r="K13" s="11"/>
      <c r="L13" s="11"/>
      <c r="M13" s="11"/>
      <c r="N13" s="103"/>
      <c r="O13" s="416"/>
      <c r="P13" s="417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64</v>
      </c>
      <c r="B14" s="213" t="s">
        <v>397</v>
      </c>
      <c r="C14" s="214"/>
      <c r="D14" s="215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294" t="s">
        <v>397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18" t="s">
        <v>3</v>
      </c>
      <c r="B16" s="419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18" t="s">
        <v>3</v>
      </c>
      <c r="P16" s="420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4" s="13" customFormat="1" ht="48" customHeight="1" thickTop="1" x14ac:dyDescent="0.25">
      <c r="A17" s="380" t="s">
        <v>15</v>
      </c>
      <c r="B17" s="401" t="s">
        <v>398</v>
      </c>
      <c r="C17" s="203" t="s">
        <v>399</v>
      </c>
      <c r="D17" s="203" t="s">
        <v>18</v>
      </c>
      <c r="E17" s="203" t="s">
        <v>400</v>
      </c>
      <c r="F17" s="203" t="s">
        <v>18</v>
      </c>
      <c r="G17" s="203" t="s">
        <v>368</v>
      </c>
      <c r="H17" s="203" t="s">
        <v>155</v>
      </c>
      <c r="I17" s="203" t="s">
        <v>369</v>
      </c>
      <c r="J17" s="203" t="s">
        <v>31</v>
      </c>
      <c r="K17" s="183"/>
      <c r="L17" s="182"/>
      <c r="M17" s="181"/>
      <c r="N17" s="274"/>
      <c r="O17" s="416" t="s">
        <v>15</v>
      </c>
      <c r="P17" s="417" t="s">
        <v>398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80"/>
      <c r="B18" s="401"/>
      <c r="C18" s="175"/>
      <c r="D18" s="175"/>
      <c r="E18" s="175"/>
      <c r="F18" s="11"/>
      <c r="G18" s="226" t="s">
        <v>401</v>
      </c>
      <c r="H18" s="227" t="s">
        <v>21</v>
      </c>
      <c r="I18" s="226" t="s">
        <v>402</v>
      </c>
      <c r="J18" s="227" t="s">
        <v>21</v>
      </c>
      <c r="K18" s="204" t="s">
        <v>403</v>
      </c>
      <c r="L18" s="205" t="s">
        <v>18</v>
      </c>
      <c r="M18" s="11"/>
      <c r="N18" s="103"/>
      <c r="O18" s="416"/>
      <c r="P18" s="417"/>
      <c r="Q18" s="284"/>
      <c r="R18" s="202"/>
      <c r="S18" s="175"/>
      <c r="T18" s="12"/>
      <c r="U18" s="11"/>
      <c r="V18" s="12"/>
      <c r="W18" s="11"/>
      <c r="X18" s="270"/>
    </row>
    <row r="19" spans="1:34" s="13" customFormat="1" ht="47.25" customHeight="1" thickTop="1" x14ac:dyDescent="0.25">
      <c r="A19" s="408" t="s">
        <v>24</v>
      </c>
      <c r="B19" s="410" t="s">
        <v>404</v>
      </c>
      <c r="C19" s="190"/>
      <c r="D19" s="191"/>
      <c r="E19" s="310" t="s">
        <v>405</v>
      </c>
      <c r="F19" s="310" t="s">
        <v>155</v>
      </c>
      <c r="G19" s="232" t="s">
        <v>342</v>
      </c>
      <c r="H19" s="232" t="s">
        <v>155</v>
      </c>
      <c r="I19" s="232" t="s">
        <v>343</v>
      </c>
      <c r="J19" s="232" t="s">
        <v>21</v>
      </c>
      <c r="K19" s="190"/>
      <c r="L19" s="191"/>
      <c r="M19" s="190"/>
      <c r="N19" s="253"/>
      <c r="O19" s="412" t="s">
        <v>24</v>
      </c>
      <c r="P19" s="414" t="s">
        <v>404</v>
      </c>
      <c r="Q19" s="281"/>
      <c r="R19" s="191"/>
      <c r="S19" s="192"/>
      <c r="T19" s="193"/>
      <c r="U19" s="192"/>
      <c r="V19" s="193"/>
      <c r="W19" s="190"/>
      <c r="X19" s="194"/>
    </row>
    <row r="20" spans="1:34" s="13" customFormat="1" ht="46.5" customHeight="1" thickBot="1" x14ac:dyDescent="0.3">
      <c r="A20" s="409"/>
      <c r="B20" s="411"/>
      <c r="C20" s="195" t="s">
        <v>29</v>
      </c>
      <c r="D20" s="198" t="s">
        <v>21</v>
      </c>
      <c r="E20" s="196"/>
      <c r="F20" s="196"/>
      <c r="G20" s="307" t="s">
        <v>406</v>
      </c>
      <c r="H20" s="308" t="s">
        <v>31</v>
      </c>
      <c r="I20" s="195" t="s">
        <v>80</v>
      </c>
      <c r="J20" s="195" t="s">
        <v>31</v>
      </c>
      <c r="K20" s="307" t="s">
        <v>407</v>
      </c>
      <c r="L20" s="308" t="s">
        <v>18</v>
      </c>
      <c r="M20" s="196"/>
      <c r="N20" s="275"/>
      <c r="O20" s="413"/>
      <c r="P20" s="415"/>
      <c r="Q20" s="282"/>
      <c r="R20" s="197"/>
      <c r="S20" s="282"/>
      <c r="T20" s="197"/>
      <c r="U20" s="196"/>
      <c r="V20" s="197"/>
      <c r="W20" s="196"/>
      <c r="X20" s="234"/>
    </row>
    <row r="21" spans="1:34" s="13" customFormat="1" ht="43.5" customHeight="1" thickTop="1" x14ac:dyDescent="0.25">
      <c r="A21" s="380" t="s">
        <v>34</v>
      </c>
      <c r="B21" s="401" t="s">
        <v>408</v>
      </c>
      <c r="C21" s="181"/>
      <c r="D21" s="182"/>
      <c r="E21" s="181"/>
      <c r="F21" s="182"/>
      <c r="G21" s="204" t="s">
        <v>63</v>
      </c>
      <c r="H21" s="205" t="s">
        <v>31</v>
      </c>
      <c r="I21" s="204" t="s">
        <v>217</v>
      </c>
      <c r="J21" s="205" t="s">
        <v>31</v>
      </c>
      <c r="K21" s="228" t="s">
        <v>346</v>
      </c>
      <c r="L21" s="229" t="s">
        <v>23</v>
      </c>
      <c r="M21" s="181"/>
      <c r="N21" s="148"/>
      <c r="O21" s="416" t="s">
        <v>34</v>
      </c>
      <c r="P21" s="417" t="s">
        <v>408</v>
      </c>
      <c r="Q21" s="106"/>
      <c r="R21" s="182"/>
      <c r="S21" s="181"/>
      <c r="T21" s="182"/>
      <c r="U21" s="181"/>
      <c r="V21" s="105"/>
      <c r="W21" s="230"/>
      <c r="X21" s="271"/>
    </row>
    <row r="22" spans="1:34" s="13" customFormat="1" ht="39.75" customHeight="1" thickBot="1" x14ac:dyDescent="0.3">
      <c r="A22" s="380"/>
      <c r="B22" s="401"/>
      <c r="C22" s="177" t="s">
        <v>277</v>
      </c>
      <c r="D22" s="177" t="s">
        <v>18</v>
      </c>
      <c r="E22" s="177" t="s">
        <v>151</v>
      </c>
      <c r="F22" s="177" t="s">
        <v>18</v>
      </c>
      <c r="G22" s="237" t="s">
        <v>409</v>
      </c>
      <c r="H22" s="237" t="s">
        <v>155</v>
      </c>
      <c r="I22" s="69" t="s">
        <v>410</v>
      </c>
      <c r="J22" s="69" t="s">
        <v>18</v>
      </c>
      <c r="K22" s="11"/>
      <c r="L22" s="12"/>
      <c r="M22" s="11"/>
      <c r="N22" s="103"/>
      <c r="O22" s="416"/>
      <c r="P22" s="417"/>
      <c r="Q22" s="129"/>
      <c r="R22" s="12"/>
      <c r="S22" s="11"/>
      <c r="T22" s="12"/>
      <c r="U22" s="129"/>
      <c r="V22" s="12"/>
      <c r="W22" s="11"/>
      <c r="X22" s="270"/>
    </row>
    <row r="23" spans="1:34" s="13" customFormat="1" ht="45" customHeight="1" thickTop="1" x14ac:dyDescent="0.25">
      <c r="A23" s="408" t="s">
        <v>45</v>
      </c>
      <c r="B23" s="410" t="s">
        <v>411</v>
      </c>
      <c r="C23" s="317" t="s">
        <v>97</v>
      </c>
      <c r="D23" s="316" t="s">
        <v>155</v>
      </c>
      <c r="E23" s="232" t="s">
        <v>330</v>
      </c>
      <c r="F23" s="232" t="s">
        <v>21</v>
      </c>
      <c r="G23" s="188" t="s">
        <v>412</v>
      </c>
      <c r="H23" s="189" t="s">
        <v>31</v>
      </c>
      <c r="I23" s="188" t="s">
        <v>86</v>
      </c>
      <c r="J23" s="189" t="s">
        <v>31</v>
      </c>
      <c r="K23" s="188" t="s">
        <v>413</v>
      </c>
      <c r="L23" s="189" t="s">
        <v>31</v>
      </c>
      <c r="M23" s="235"/>
      <c r="N23" s="253"/>
      <c r="O23" s="412" t="s">
        <v>45</v>
      </c>
      <c r="P23" s="414" t="s">
        <v>411</v>
      </c>
      <c r="Q23" s="192"/>
      <c r="R23" s="192"/>
      <c r="S23" s="192"/>
      <c r="T23" s="193"/>
      <c r="U23" s="190"/>
      <c r="V23" s="193"/>
      <c r="W23" s="206"/>
      <c r="X23" s="236"/>
    </row>
    <row r="24" spans="1:34" s="13" customFormat="1" ht="42" customHeight="1" thickBot="1" x14ac:dyDescent="0.3">
      <c r="A24" s="409"/>
      <c r="B24" s="411"/>
      <c r="C24" s="195" t="s">
        <v>295</v>
      </c>
      <c r="D24" s="198" t="s">
        <v>31</v>
      </c>
      <c r="E24" s="195" t="s">
        <v>373</v>
      </c>
      <c r="F24" s="195" t="s">
        <v>18</v>
      </c>
      <c r="G24" s="315"/>
      <c r="H24" s="105"/>
      <c r="I24" s="196"/>
      <c r="J24" s="196"/>
      <c r="K24" s="196"/>
      <c r="L24" s="197"/>
      <c r="M24" s="196"/>
      <c r="N24" s="251"/>
      <c r="O24" s="413"/>
      <c r="P24" s="415"/>
      <c r="Q24" s="282"/>
      <c r="R24" s="197"/>
      <c r="S24" s="282"/>
      <c r="T24" s="197"/>
      <c r="U24" s="196"/>
      <c r="V24" s="197"/>
      <c r="W24" s="238"/>
      <c r="X24" s="209"/>
    </row>
    <row r="25" spans="1:34" s="13" customFormat="1" ht="44.25" customHeight="1" thickTop="1" x14ac:dyDescent="0.25">
      <c r="A25" s="380" t="s">
        <v>56</v>
      </c>
      <c r="B25" s="401" t="s">
        <v>414</v>
      </c>
      <c r="C25" s="11"/>
      <c r="D25" s="11"/>
      <c r="E25" s="11"/>
      <c r="F25" s="11"/>
      <c r="G25" s="203" t="s">
        <v>415</v>
      </c>
      <c r="H25" s="305" t="s">
        <v>21</v>
      </c>
      <c r="I25" s="203" t="s">
        <v>416</v>
      </c>
      <c r="J25" s="203" t="s">
        <v>21</v>
      </c>
      <c r="K25" s="181"/>
      <c r="L25" s="148"/>
      <c r="M25" s="181" t="s">
        <v>51</v>
      </c>
      <c r="N25" s="148"/>
      <c r="O25" s="416" t="s">
        <v>56</v>
      </c>
      <c r="P25" s="417" t="s">
        <v>414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80"/>
      <c r="B26" s="401"/>
      <c r="C26" s="69" t="s">
        <v>353</v>
      </c>
      <c r="D26" s="69" t="s">
        <v>155</v>
      </c>
      <c r="E26" s="69" t="s">
        <v>354</v>
      </c>
      <c r="F26" s="69" t="s">
        <v>155</v>
      </c>
      <c r="G26" s="177" t="s">
        <v>417</v>
      </c>
      <c r="H26" s="177" t="s">
        <v>31</v>
      </c>
      <c r="I26" s="177" t="s">
        <v>312</v>
      </c>
      <c r="J26" s="178" t="s">
        <v>31</v>
      </c>
      <c r="K26" s="11"/>
      <c r="L26" s="103"/>
      <c r="M26" s="11"/>
      <c r="N26" s="103"/>
      <c r="O26" s="416"/>
      <c r="P26" s="417"/>
      <c r="Q26" s="288" t="s">
        <v>418</v>
      </c>
      <c r="R26" s="233" t="s">
        <v>23</v>
      </c>
      <c r="S26" s="288" t="s">
        <v>419</v>
      </c>
      <c r="T26" s="233" t="s">
        <v>23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64</v>
      </c>
      <c r="B27" s="213" t="s">
        <v>420</v>
      </c>
      <c r="C27" s="239" t="s">
        <v>103</v>
      </c>
      <c r="D27" s="240" t="s">
        <v>31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294" t="s">
        <v>420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18" t="s">
        <v>3</v>
      </c>
      <c r="B29" s="419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18" t="s">
        <v>3</v>
      </c>
      <c r="P29" s="420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thickTop="1" x14ac:dyDescent="0.25">
      <c r="A30" s="400" t="s">
        <v>15</v>
      </c>
      <c r="B30" s="401" t="s">
        <v>421</v>
      </c>
      <c r="C30" s="104"/>
      <c r="D30" s="105"/>
      <c r="E30" s="104"/>
      <c r="F30" s="105"/>
      <c r="G30" s="104"/>
      <c r="H30" s="104"/>
      <c r="I30" s="188" t="s">
        <v>362</v>
      </c>
      <c r="J30" s="188" t="s">
        <v>18</v>
      </c>
      <c r="K30" s="188" t="s">
        <v>261</v>
      </c>
      <c r="L30" s="189" t="s">
        <v>18</v>
      </c>
      <c r="M30" s="181"/>
      <c r="N30" s="148"/>
      <c r="O30" s="416" t="s">
        <v>15</v>
      </c>
      <c r="P30" s="417" t="s">
        <v>421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400"/>
      <c r="B31" s="401"/>
      <c r="C31" s="11"/>
      <c r="D31" s="12"/>
      <c r="E31" s="69" t="s">
        <v>422</v>
      </c>
      <c r="F31" s="69" t="s">
        <v>155</v>
      </c>
      <c r="G31" s="177" t="s">
        <v>73</v>
      </c>
      <c r="H31" s="178" t="s">
        <v>155</v>
      </c>
      <c r="I31" s="11"/>
      <c r="J31" s="12"/>
      <c r="K31" s="11"/>
      <c r="L31" s="12"/>
      <c r="M31" s="11"/>
      <c r="N31" s="272"/>
      <c r="O31" s="416"/>
      <c r="P31" s="417"/>
      <c r="Q31" s="129"/>
      <c r="R31" s="12"/>
      <c r="S31" s="179" t="s">
        <v>320</v>
      </c>
      <c r="T31" s="180" t="s">
        <v>21</v>
      </c>
      <c r="U31" s="11"/>
      <c r="V31" s="12"/>
      <c r="W31" s="179" t="s">
        <v>423</v>
      </c>
      <c r="X31" s="180" t="s">
        <v>23</v>
      </c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21" t="s">
        <v>24</v>
      </c>
      <c r="B32" s="410" t="s">
        <v>424</v>
      </c>
      <c r="C32" s="190"/>
      <c r="D32" s="190"/>
      <c r="E32" s="188" t="s">
        <v>386</v>
      </c>
      <c r="F32" s="188" t="s">
        <v>18</v>
      </c>
      <c r="G32" s="192"/>
      <c r="H32" s="192"/>
      <c r="I32" s="192"/>
      <c r="J32" s="192"/>
      <c r="K32" s="190"/>
      <c r="L32" s="190"/>
      <c r="M32" s="190"/>
      <c r="N32" s="253"/>
      <c r="O32" s="412" t="s">
        <v>24</v>
      </c>
      <c r="P32" s="414" t="s">
        <v>424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22"/>
      <c r="B33" s="411"/>
      <c r="C33" s="196"/>
      <c r="D33" s="196"/>
      <c r="E33" s="195" t="s">
        <v>425</v>
      </c>
      <c r="F33" s="195" t="s">
        <v>155</v>
      </c>
      <c r="G33" s="196"/>
      <c r="H33" s="197"/>
      <c r="I33" s="244" t="s">
        <v>287</v>
      </c>
      <c r="J33" s="244" t="s">
        <v>18</v>
      </c>
      <c r="K33" s="196"/>
      <c r="L33" s="196"/>
      <c r="M33" s="196"/>
      <c r="N33" s="251"/>
      <c r="O33" s="413"/>
      <c r="P33" s="415"/>
      <c r="Q33" s="282"/>
      <c r="R33" s="197"/>
      <c r="S33" s="196"/>
      <c r="T33" s="197"/>
      <c r="U33" s="200" t="s">
        <v>426</v>
      </c>
      <c r="V33" s="201" t="s">
        <v>23</v>
      </c>
      <c r="W33" s="200" t="s">
        <v>427</v>
      </c>
      <c r="X33" s="201" t="s">
        <v>23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400" t="s">
        <v>34</v>
      </c>
      <c r="B34" s="401" t="s">
        <v>428</v>
      </c>
      <c r="C34" s="204" t="s">
        <v>190</v>
      </c>
      <c r="D34" s="204" t="s">
        <v>155</v>
      </c>
      <c r="E34" s="204" t="s">
        <v>298</v>
      </c>
      <c r="F34" s="204" t="s">
        <v>155</v>
      </c>
      <c r="G34" s="181"/>
      <c r="H34" s="182"/>
      <c r="I34" s="204" t="s">
        <v>331</v>
      </c>
      <c r="J34" s="204" t="s">
        <v>31</v>
      </c>
      <c r="K34" s="181"/>
      <c r="L34" s="182"/>
      <c r="M34" s="185"/>
      <c r="N34" s="276"/>
      <c r="O34" s="416" t="s">
        <v>34</v>
      </c>
      <c r="P34" s="417" t="s">
        <v>428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400"/>
      <c r="B35" s="401"/>
      <c r="C35" s="11"/>
      <c r="D35" s="12"/>
      <c r="E35" s="11"/>
      <c r="F35" s="12"/>
      <c r="G35" s="11"/>
      <c r="H35" s="12"/>
      <c r="I35" s="69" t="s">
        <v>429</v>
      </c>
      <c r="J35" s="69" t="s">
        <v>18</v>
      </c>
      <c r="K35" s="11"/>
      <c r="L35" s="12"/>
      <c r="M35" s="245"/>
      <c r="N35" s="272"/>
      <c r="O35" s="416"/>
      <c r="P35" s="417"/>
      <c r="Q35" s="129"/>
      <c r="R35" s="12"/>
      <c r="S35" s="11"/>
      <c r="T35" s="12"/>
      <c r="U35" s="11"/>
      <c r="V35" s="270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thickTop="1" x14ac:dyDescent="0.25">
      <c r="A36" s="408" t="s">
        <v>45</v>
      </c>
      <c r="B36" s="410" t="s">
        <v>430</v>
      </c>
      <c r="C36" s="243" t="s">
        <v>431</v>
      </c>
      <c r="D36" s="243" t="s">
        <v>21</v>
      </c>
      <c r="E36" s="190"/>
      <c r="F36" s="191"/>
      <c r="G36" s="190"/>
      <c r="H36" s="190"/>
      <c r="I36" s="190"/>
      <c r="J36" s="190"/>
      <c r="K36" s="190"/>
      <c r="L36" s="191"/>
      <c r="M36" s="190"/>
      <c r="N36" s="253"/>
      <c r="O36" s="412" t="s">
        <v>45</v>
      </c>
      <c r="P36" s="414" t="s">
        <v>430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Bot="1" x14ac:dyDescent="0.3">
      <c r="A37" s="409"/>
      <c r="B37" s="411"/>
      <c r="C37" s="195" t="s">
        <v>295</v>
      </c>
      <c r="D37" s="198" t="s">
        <v>31</v>
      </c>
      <c r="E37" s="195" t="s">
        <v>43</v>
      </c>
      <c r="F37" s="195" t="s">
        <v>31</v>
      </c>
      <c r="G37" s="196"/>
      <c r="H37" s="196"/>
      <c r="I37" s="196"/>
      <c r="J37" s="196"/>
      <c r="K37" s="199"/>
      <c r="L37" s="196"/>
      <c r="M37" s="196"/>
      <c r="N37" s="251"/>
      <c r="O37" s="413"/>
      <c r="P37" s="415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80" t="s">
        <v>56</v>
      </c>
      <c r="B38" s="401" t="s">
        <v>432</v>
      </c>
      <c r="C38" s="69" t="s">
        <v>333</v>
      </c>
      <c r="D38" s="69" t="s">
        <v>18</v>
      </c>
      <c r="E38" s="69" t="s">
        <v>334</v>
      </c>
      <c r="F38" s="69" t="s">
        <v>18</v>
      </c>
      <c r="G38" s="204" t="s">
        <v>289</v>
      </c>
      <c r="H38" s="205" t="s">
        <v>21</v>
      </c>
      <c r="I38" s="204" t="s">
        <v>125</v>
      </c>
      <c r="J38" s="204" t="s">
        <v>21</v>
      </c>
      <c r="K38" s="181"/>
      <c r="L38" s="181"/>
      <c r="M38" s="106"/>
      <c r="N38" s="148"/>
      <c r="O38" s="416" t="s">
        <v>56</v>
      </c>
      <c r="P38" s="417" t="s">
        <v>432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80"/>
      <c r="B39" s="401"/>
      <c r="C39" s="177" t="s">
        <v>365</v>
      </c>
      <c r="D39" s="178" t="s">
        <v>31</v>
      </c>
      <c r="E39" s="11"/>
      <c r="F39" s="11"/>
      <c r="H39" s="12"/>
      <c r="I39" s="195" t="s">
        <v>417</v>
      </c>
      <c r="J39" s="195" t="s">
        <v>31</v>
      </c>
      <c r="K39" s="11"/>
      <c r="L39" s="12"/>
      <c r="M39" s="246"/>
      <c r="N39" s="277"/>
      <c r="O39" s="416"/>
      <c r="P39" s="417"/>
      <c r="Q39" s="129"/>
      <c r="R39" s="12"/>
      <c r="S39" s="11"/>
      <c r="T39" s="12"/>
      <c r="U39" s="11"/>
      <c r="V39" s="12"/>
      <c r="W39" s="210"/>
      <c r="X39" s="267"/>
      <c r="AH39"/>
    </row>
    <row r="40" spans="1:34" s="13" customFormat="1" ht="40.5" customHeight="1" thickTop="1" x14ac:dyDescent="0.25">
      <c r="A40" s="212" t="s">
        <v>64</v>
      </c>
      <c r="B40" s="187" t="s">
        <v>433</v>
      </c>
      <c r="C40" s="190"/>
      <c r="D40" s="191"/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294" t="s">
        <v>433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18" t="s">
        <v>3</v>
      </c>
      <c r="B42" s="419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18" t="s">
        <v>3</v>
      </c>
      <c r="P42" s="420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4" s="13" customFormat="1" ht="44.25" customHeight="1" thickTop="1" x14ac:dyDescent="0.25">
      <c r="A43" s="380" t="s">
        <v>15</v>
      </c>
      <c r="B43" s="401" t="s">
        <v>434</v>
      </c>
      <c r="C43" s="104"/>
      <c r="D43" s="190"/>
      <c r="E43" s="11"/>
      <c r="F43" s="104"/>
      <c r="G43" s="203" t="s">
        <v>368</v>
      </c>
      <c r="H43" s="203" t="s">
        <v>155</v>
      </c>
      <c r="I43" s="203" t="s">
        <v>369</v>
      </c>
      <c r="J43" s="203" t="s">
        <v>31</v>
      </c>
      <c r="K43" s="181"/>
      <c r="L43" s="182"/>
      <c r="M43" s="182"/>
      <c r="N43" s="148"/>
      <c r="O43" s="416" t="s">
        <v>15</v>
      </c>
      <c r="P43" s="417" t="s">
        <v>434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80"/>
      <c r="B44" s="401"/>
      <c r="C44" s="11"/>
      <c r="D44" s="104"/>
      <c r="E44" s="11"/>
      <c r="F44" s="11"/>
      <c r="G44" s="11"/>
      <c r="H44" s="12"/>
      <c r="I44" s="226" t="s">
        <v>402</v>
      </c>
      <c r="J44" s="227" t="s">
        <v>21</v>
      </c>
      <c r="K44" s="11"/>
      <c r="L44" s="12"/>
      <c r="M44" s="11"/>
      <c r="N44" s="103"/>
      <c r="O44" s="416"/>
      <c r="P44" s="417"/>
      <c r="Q44" s="129"/>
      <c r="R44" s="12"/>
      <c r="S44" s="11"/>
      <c r="T44" s="12"/>
      <c r="U44" s="11"/>
      <c r="V44" s="12"/>
      <c r="W44" s="11"/>
      <c r="X44" s="270"/>
    </row>
    <row r="45" spans="1:34" s="13" customFormat="1" ht="46.5" customHeight="1" thickTop="1" x14ac:dyDescent="0.25">
      <c r="A45" s="408" t="s">
        <v>24</v>
      </c>
      <c r="B45" s="410" t="s">
        <v>435</v>
      </c>
      <c r="C45" s="188" t="s">
        <v>401</v>
      </c>
      <c r="D45" s="188" t="s">
        <v>21</v>
      </c>
      <c r="E45" s="192"/>
      <c r="F45" s="192"/>
      <c r="G45" s="311" t="s">
        <v>86</v>
      </c>
      <c r="H45" s="311" t="s">
        <v>31</v>
      </c>
      <c r="I45" s="188" t="s">
        <v>412</v>
      </c>
      <c r="J45" s="189" t="s">
        <v>31</v>
      </c>
      <c r="K45" s="190"/>
      <c r="L45" s="193"/>
      <c r="M45" s="190"/>
      <c r="N45" s="253"/>
      <c r="O45" s="412" t="s">
        <v>24</v>
      </c>
      <c r="P45" s="414" t="s">
        <v>435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409"/>
      <c r="B46" s="411"/>
      <c r="C46" s="69" t="s">
        <v>436</v>
      </c>
      <c r="D46" s="320" t="s">
        <v>18</v>
      </c>
      <c r="E46" s="195" t="s">
        <v>277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13"/>
      <c r="P46" s="415"/>
      <c r="Q46" s="282"/>
      <c r="R46" s="197"/>
      <c r="S46" s="196"/>
      <c r="T46" s="197"/>
      <c r="U46" s="196"/>
      <c r="V46" s="251"/>
      <c r="W46" s="196"/>
      <c r="X46" s="234"/>
    </row>
    <row r="47" spans="1:34" s="13" customFormat="1" ht="43.5" customHeight="1" thickTop="1" x14ac:dyDescent="0.25">
      <c r="A47" s="380" t="s">
        <v>34</v>
      </c>
      <c r="B47" s="401" t="s">
        <v>437</v>
      </c>
      <c r="C47" s="190"/>
      <c r="D47" s="182"/>
      <c r="E47" s="181"/>
      <c r="F47" s="182"/>
      <c r="G47" s="177" t="s">
        <v>409</v>
      </c>
      <c r="H47" s="177" t="s">
        <v>155</v>
      </c>
      <c r="I47" s="181"/>
      <c r="J47" s="181"/>
      <c r="K47" s="318" t="s">
        <v>438</v>
      </c>
      <c r="L47" s="319" t="s">
        <v>18</v>
      </c>
      <c r="M47" s="183"/>
      <c r="N47" s="148"/>
      <c r="O47" s="416" t="s">
        <v>34</v>
      </c>
      <c r="P47" s="417" t="s">
        <v>437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80"/>
      <c r="B48" s="401"/>
      <c r="C48" s="11"/>
      <c r="D48" s="12"/>
      <c r="E48" s="18"/>
      <c r="F48" s="12"/>
      <c r="G48" s="11"/>
      <c r="H48" s="11"/>
      <c r="I48" s="309" t="s">
        <v>439</v>
      </c>
      <c r="J48" s="237" t="s">
        <v>31</v>
      </c>
      <c r="K48" s="200" t="s">
        <v>440</v>
      </c>
      <c r="L48" s="233" t="s">
        <v>23</v>
      </c>
      <c r="M48" s="196"/>
      <c r="N48" s="103"/>
      <c r="O48" s="416"/>
      <c r="P48" s="417"/>
      <c r="Q48" s="129"/>
      <c r="R48" s="12"/>
      <c r="S48" s="11"/>
      <c r="T48" s="12"/>
      <c r="U48" s="129"/>
      <c r="V48" s="103"/>
      <c r="W48" s="11"/>
      <c r="X48" s="270"/>
    </row>
    <row r="49" spans="1:24" s="13" customFormat="1" ht="41.25" customHeight="1" thickTop="1" thickBot="1" x14ac:dyDescent="0.3">
      <c r="A49" s="408" t="s">
        <v>45</v>
      </c>
      <c r="B49" s="410" t="s">
        <v>441</v>
      </c>
      <c r="C49" s="243" t="s">
        <v>442</v>
      </c>
      <c r="D49" s="243" t="s">
        <v>155</v>
      </c>
      <c r="E49" s="190"/>
      <c r="F49" s="191"/>
      <c r="G49" s="192"/>
      <c r="H49" s="193"/>
      <c r="I49" s="188" t="s">
        <v>217</v>
      </c>
      <c r="J49" s="189" t="s">
        <v>31</v>
      </c>
      <c r="K49" s="188" t="s">
        <v>413</v>
      </c>
      <c r="L49" s="189" t="s">
        <v>31</v>
      </c>
      <c r="M49" s="104"/>
      <c r="N49" s="252"/>
      <c r="O49" s="412" t="s">
        <v>45</v>
      </c>
      <c r="P49" s="414" t="s">
        <v>441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1.25" customHeight="1" thickTop="1" thickBot="1" x14ac:dyDescent="0.3">
      <c r="A50" s="409"/>
      <c r="B50" s="411"/>
      <c r="C50" s="195" t="s">
        <v>443</v>
      </c>
      <c r="D50" s="195" t="s">
        <v>18</v>
      </c>
      <c r="E50" s="306" t="s">
        <v>114</v>
      </c>
      <c r="F50" s="312" t="s">
        <v>18</v>
      </c>
      <c r="G50" s="196" t="s">
        <v>51</v>
      </c>
      <c r="H50" s="196"/>
      <c r="I50" s="11"/>
      <c r="J50" s="196"/>
      <c r="K50" s="190"/>
      <c r="L50" s="191"/>
      <c r="M50" s="190"/>
      <c r="N50" s="280"/>
      <c r="O50" s="413"/>
      <c r="P50" s="415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thickBot="1" x14ac:dyDescent="0.3">
      <c r="A51" s="408" t="s">
        <v>56</v>
      </c>
      <c r="B51" s="410" t="s">
        <v>444</v>
      </c>
      <c r="C51" s="203" t="s">
        <v>399</v>
      </c>
      <c r="D51" s="305" t="s">
        <v>18</v>
      </c>
      <c r="E51" s="190"/>
      <c r="F51" s="191"/>
      <c r="G51" s="232" t="s">
        <v>415</v>
      </c>
      <c r="H51" s="232" t="s">
        <v>21</v>
      </c>
      <c r="I51" s="232" t="s">
        <v>416</v>
      </c>
      <c r="J51" s="232" t="s">
        <v>21</v>
      </c>
      <c r="K51" s="190"/>
      <c r="L51" s="191"/>
      <c r="O51" s="412" t="s">
        <v>56</v>
      </c>
      <c r="P51" s="414" t="s">
        <v>444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Top="1" thickBot="1" x14ac:dyDescent="0.3">
      <c r="A52" s="409"/>
      <c r="B52" s="411"/>
      <c r="C52" s="69" t="s">
        <v>445</v>
      </c>
      <c r="D52" s="203" t="s">
        <v>21</v>
      </c>
      <c r="E52" s="195" t="s">
        <v>97</v>
      </c>
      <c r="F52" s="195" t="s">
        <v>155</v>
      </c>
      <c r="G52" s="177" t="s">
        <v>446</v>
      </c>
      <c r="H52" s="178" t="s">
        <v>31</v>
      </c>
      <c r="I52" s="196"/>
      <c r="J52" s="196"/>
      <c r="K52" s="190"/>
      <c r="L52" s="191"/>
      <c r="M52" s="11"/>
      <c r="N52" s="12"/>
      <c r="O52" s="413"/>
      <c r="P52" s="415"/>
      <c r="Q52" s="288" t="s">
        <v>418</v>
      </c>
      <c r="R52" s="233" t="s">
        <v>23</v>
      </c>
      <c r="S52" s="200" t="s">
        <v>419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259" t="s">
        <v>447</v>
      </c>
      <c r="C53" s="260" t="s">
        <v>103</v>
      </c>
      <c r="D53" s="301" t="s">
        <v>31</v>
      </c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64</v>
      </c>
      <c r="P53" s="300" t="s">
        <v>447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255" t="s">
        <v>248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98" t="s">
        <v>142</v>
      </c>
      <c r="P55" s="398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2</v>
      </c>
      <c r="L56" s="26">
        <f>2*(COUNTIF($M$4:$N$15,"TRANG")+COUNTIF(K4:L15,"TRANG"))</f>
        <v>2</v>
      </c>
      <c r="M56" s="26">
        <f>2*(COUNTIF($C$4:$J$15,"TRANG")+COUNTIF($Q$4:$X$15,"TRANG")-COUNTIF(I15:L15,"TRANG"))</f>
        <v>2</v>
      </c>
      <c r="N56" s="26">
        <f>2*(COUNTIF($M$4:$N$15,"TRANG")+COUNTIF(K4:L15,"TRANG"))</f>
        <v>2</v>
      </c>
      <c r="O56" s="393">
        <f t="shared" ref="O56:O61" si="0">SUM(M56:N56)</f>
        <v>4</v>
      </c>
      <c r="P56" s="393"/>
      <c r="Q56" s="72" t="s">
        <v>135</v>
      </c>
      <c r="R56" s="26">
        <f t="shared" ref="R56:S61" si="1">M56+M63+M70+M77</f>
        <v>48</v>
      </c>
      <c r="S56" s="26">
        <f t="shared" si="1"/>
        <v>6</v>
      </c>
      <c r="T56" s="26">
        <f t="shared" ref="T56:T61" si="2">SUM(R56:S56)</f>
        <v>54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94">
        <f t="shared" si="0"/>
        <v>8</v>
      </c>
      <c r="P57" s="394"/>
      <c r="Q57" s="47" t="s">
        <v>136</v>
      </c>
      <c r="R57" s="29">
        <f t="shared" si="1"/>
        <v>40</v>
      </c>
      <c r="S57" s="29">
        <f t="shared" si="1"/>
        <v>0</v>
      </c>
      <c r="T57" s="29">
        <f t="shared" si="2"/>
        <v>40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8</v>
      </c>
      <c r="L58" s="20">
        <f>2*(COUNTIF($M$4:$N$15,"NHU")+COUNTIF(K4:L15,"NHU"))</f>
        <v>2</v>
      </c>
      <c r="M58" s="20">
        <f>2*(COUNTIF($C$4:$J$15,"NHU")+COUNTIF($Q$4:$X$15,"NHU")-COUNTIF(I15:L15,"NHU"))</f>
        <v>8</v>
      </c>
      <c r="N58" s="20">
        <f>2*(COUNTIF($M$4:$N$15,"NHU")+COUNTIF(K4:L15,"NHU"))</f>
        <v>2</v>
      </c>
      <c r="O58" s="395">
        <f t="shared" si="0"/>
        <v>10</v>
      </c>
      <c r="P58" s="395"/>
      <c r="Q58" s="48" t="s">
        <v>137</v>
      </c>
      <c r="R58" s="20">
        <f t="shared" si="1"/>
        <v>22</v>
      </c>
      <c r="S58" s="20">
        <f t="shared" si="1"/>
        <v>6</v>
      </c>
      <c r="T58" s="20">
        <f t="shared" si="2"/>
        <v>28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2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2</v>
      </c>
      <c r="N59" s="15">
        <f>2*(COUNTIF($M$4:$N$15,"NGUYÊN")+COUNTIF(K3:L13,"NGUYÊN"))</f>
        <v>2</v>
      </c>
      <c r="O59" s="396">
        <f t="shared" si="0"/>
        <v>4</v>
      </c>
      <c r="P59" s="396"/>
      <c r="Q59" s="49" t="s">
        <v>138</v>
      </c>
      <c r="R59" s="15">
        <f t="shared" si="1"/>
        <v>26</v>
      </c>
      <c r="S59" s="15">
        <f t="shared" si="1"/>
        <v>10</v>
      </c>
      <c r="T59" s="15">
        <f t="shared" si="2"/>
        <v>36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0</v>
      </c>
      <c r="M60" s="41">
        <f>2*(COUNTIF($C$4:$J$15,"DÂN")+COUNTIF($Q$4:$X$15,"DÂN")-COUNTIF(I16:L16,"DÂN"))</f>
        <v>8</v>
      </c>
      <c r="N60" s="41">
        <f>2*(COUNTIF($M$4:$N$15,"DÂN")+COUNTIF(K4:L15,"DÂN"))</f>
        <v>0</v>
      </c>
      <c r="O60" s="397">
        <f t="shared" si="0"/>
        <v>8</v>
      </c>
      <c r="P60" s="397"/>
      <c r="Q60" s="41" t="s">
        <v>139</v>
      </c>
      <c r="R60" s="41">
        <f t="shared" si="1"/>
        <v>40</v>
      </c>
      <c r="S60" s="41">
        <f t="shared" si="1"/>
        <v>0</v>
      </c>
      <c r="T60" s="41">
        <f t="shared" si="2"/>
        <v>40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406">
        <f t="shared" si="0"/>
        <v>0</v>
      </c>
      <c r="P61" s="407"/>
      <c r="Q61" s="17" t="s">
        <v>383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98" t="s">
        <v>142</v>
      </c>
      <c r="P62" s="398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22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22</v>
      </c>
      <c r="N63" s="26">
        <f>2*(COUNTIF($M$17:$N$28,"TRANG")+COUNTIF(K17:L28,"TRANG"))</f>
        <v>2</v>
      </c>
      <c r="O63" s="393">
        <f t="shared" ref="O63:O68" si="3">SUM(M63:N63)</f>
        <v>24</v>
      </c>
      <c r="P63" s="393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14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14</v>
      </c>
      <c r="N64" s="29">
        <f>2*(COUNTIF($M$17:$N$28,"UYÊN")+COUNTIF(K17:L28,"UYÊN"))</f>
        <v>0</v>
      </c>
      <c r="O64" s="394">
        <f t="shared" si="3"/>
        <v>14</v>
      </c>
      <c r="P64" s="394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4</v>
      </c>
      <c r="L65" s="20">
        <f>2*(COUNTIF($M$17:$N$28,"TUẤN")+COUNTIF(K17:L28,"TUẤN"))</f>
        <v>0</v>
      </c>
      <c r="M65" s="48">
        <f>2*(COUNTIF($C$17:$J$28,"NHU")+COUNTIF($Q$17:$X$28,"NHU")-COUNTIF(I29:L31,"NHU"))</f>
        <v>4</v>
      </c>
      <c r="N65" s="20">
        <f>2*(COUNTIF($M$17:$N$28,"NHU")+COUNTIF(K17:L28,"NHU"))</f>
        <v>2</v>
      </c>
      <c r="O65" s="395">
        <f t="shared" si="3"/>
        <v>6</v>
      </c>
      <c r="P65" s="395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12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2</v>
      </c>
      <c r="N66" s="15">
        <f>2*(COUNTIF($M$17:$N$28,"NGUYÊN")+COUNTIF(K16:L26,"NGUYÊN"))</f>
        <v>4</v>
      </c>
      <c r="O66" s="396">
        <f t="shared" si="3"/>
        <v>6</v>
      </c>
      <c r="P66" s="396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14</v>
      </c>
      <c r="L67" s="41">
        <f>2*(COUNTIF($M$17:$N$28,"DÂN")+COUNTIF(K17:L28,"DÂN"))</f>
        <v>0</v>
      </c>
      <c r="M67" s="71">
        <f>2*(COUNTIF($C$17:$J$28,"DÂN")+COUNTIF($Q$17:$X$28,"DÂN")-COUNTIF(I32:L33,"DÂN"))</f>
        <v>14</v>
      </c>
      <c r="N67" s="41">
        <f>2*(COUNTIF($M$17:$N$28,"DÂN")+COUNTIF(K17:L28,"DÂN"))</f>
        <v>0</v>
      </c>
      <c r="O67" s="397">
        <f t="shared" si="3"/>
        <v>14</v>
      </c>
      <c r="P67" s="397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405">
        <f t="shared" si="3"/>
        <v>0</v>
      </c>
      <c r="P68" s="405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98" t="s">
        <v>142</v>
      </c>
      <c r="P69" s="398"/>
      <c r="T69" s="94"/>
    </row>
    <row r="70" spans="7:20" ht="29.25" customHeight="1" x14ac:dyDescent="0.25">
      <c r="G70" s="399"/>
      <c r="I70" s="24" t="s">
        <v>135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0</v>
      </c>
      <c r="O70" s="393">
        <f t="shared" ref="O70:O75" si="4">SUM(M70:N70)</f>
        <v>10</v>
      </c>
      <c r="P70" s="393"/>
      <c r="T70" s="94"/>
    </row>
    <row r="71" spans="7:20" ht="29.25" customHeight="1" x14ac:dyDescent="0.25">
      <c r="G71" s="399"/>
      <c r="I71" s="27" t="s">
        <v>136</v>
      </c>
      <c r="J71" s="28"/>
      <c r="K71" s="29">
        <f>2*(COUNTIF($C$30:$J$41,"UYÊN")+COUNTIF($Q$30:$X$41,"UYÊN")-COUNTIF($G$41:$J$41,"UYÊN"))</f>
        <v>10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10</v>
      </c>
      <c r="N71" s="29">
        <f>2*(COUNTIF($M$30:$N$41,"UYÊN")+COUNTIF(K31:L41,"UYÊN"))</f>
        <v>0</v>
      </c>
      <c r="O71" s="394">
        <f t="shared" si="4"/>
        <v>10</v>
      </c>
      <c r="P71" s="394"/>
      <c r="T71" s="94"/>
    </row>
    <row r="72" spans="7:20" ht="29.25" customHeight="1" x14ac:dyDescent="0.25">
      <c r="G72" s="399"/>
      <c r="I72" s="37" t="s">
        <v>137</v>
      </c>
      <c r="J72" s="38"/>
      <c r="K72" s="20">
        <f>2*(COUNTIF($C$30:$J$41,"NHU")+COUNTIF($Q$30:$X$41,"NHU")-COUNTIF($G$41:$J$41,"NHU"))</f>
        <v>6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6</v>
      </c>
      <c r="N72" s="20">
        <f>2*(COUNTIF($M$30:$N$41,"NHU")+COUNTIF(K31:L41,"NHU"))</f>
        <v>0</v>
      </c>
      <c r="O72" s="395">
        <f t="shared" si="4"/>
        <v>6</v>
      </c>
      <c r="P72" s="395"/>
      <c r="T72" s="94"/>
    </row>
    <row r="73" spans="7:20" ht="29.25" customHeight="1" x14ac:dyDescent="0.25">
      <c r="G73" s="399"/>
      <c r="I73" s="30" t="s">
        <v>138</v>
      </c>
      <c r="J73" s="31"/>
      <c r="K73" s="15">
        <f>2*(COUNTIF($C$30:$J$41,"NGUYÊN")+COUNTIF($Q$30:$X$41,"NGUYÊN")-COUNTIF($G$41:$J$41,"NGUYÊN"))</f>
        <v>12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12</v>
      </c>
      <c r="N73" s="15">
        <f>2*(COUNTIF($M$30:$N$41,"NGUYÊN")+COUNTIF(K29:L39,"NGUYÊN"))</f>
        <v>2</v>
      </c>
      <c r="O73" s="396">
        <f t="shared" si="4"/>
        <v>14</v>
      </c>
      <c r="P73" s="396"/>
      <c r="T73" s="94"/>
    </row>
    <row r="74" spans="7:20" ht="29.25" customHeight="1" x14ac:dyDescent="0.25">
      <c r="G74" s="399"/>
      <c r="I74" s="39" t="s">
        <v>139</v>
      </c>
      <c r="J74" s="40"/>
      <c r="K74" s="41">
        <f>2*(COUNTIF($C$30:$J$41,"DÂN")+COUNTIF($Q$30:$X$41,"DÂN")-COUNTIF($G$41:$J$41,"DÂN"))</f>
        <v>8</v>
      </c>
      <c r="L74" s="41">
        <f>2*(COUNTIF($M$30:$N$41,"DÂN")+COUNTIF(K31:L41,"DÂN"))</f>
        <v>0</v>
      </c>
      <c r="M74" s="41">
        <f>2*(COUNTIF($C$30:$J$41,"DÂN")+COUNTIF($Q$30:$X$41,"DÂN")-COUNTIF($G$41:$J$41,"DÂN"))</f>
        <v>8</v>
      </c>
      <c r="N74" s="41">
        <f>2*(COUNTIF($M$30:$N$41,"DÂN")+COUNTIF(K31:L41,"DÂN"))</f>
        <v>0</v>
      </c>
      <c r="O74" s="397">
        <f t="shared" si="4"/>
        <v>8</v>
      </c>
      <c r="P74" s="397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405">
        <f t="shared" si="4"/>
        <v>0</v>
      </c>
      <c r="P75" s="405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98" t="s">
        <v>142</v>
      </c>
      <c r="P76" s="398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14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14</v>
      </c>
      <c r="N77" s="26">
        <f>2*(COUNTIF($M$43:$N$54,"TRANG")+COUNTIF(K43:L54,"TRANG"))</f>
        <v>2</v>
      </c>
      <c r="O77" s="393">
        <f t="shared" ref="O77:O82" si="5">SUM(M77:N77)</f>
        <v>16</v>
      </c>
      <c r="P77" s="393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94">
        <f t="shared" si="5"/>
        <v>8</v>
      </c>
      <c r="P78" s="394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4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4</v>
      </c>
      <c r="N79" s="20">
        <f>2*(COUNTIF($M$43:$N$54,"NHU")+COUNTIF(K43:L54,"NHU"))</f>
        <v>2</v>
      </c>
      <c r="O79" s="395">
        <f t="shared" si="5"/>
        <v>6</v>
      </c>
      <c r="P79" s="395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96">
        <f t="shared" si="5"/>
        <v>12</v>
      </c>
      <c r="P80" s="396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97">
        <f t="shared" si="5"/>
        <v>10</v>
      </c>
      <c r="P81" s="397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405">
        <f t="shared" si="5"/>
        <v>0</v>
      </c>
      <c r="P82" s="405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429" t="s">
        <v>448</v>
      </c>
      <c r="C1" s="430"/>
      <c r="D1" s="430"/>
      <c r="E1" s="430"/>
      <c r="F1" s="430"/>
      <c r="G1" s="430"/>
      <c r="H1" s="430"/>
      <c r="I1" s="82"/>
    </row>
    <row r="2" spans="2:9" ht="36.75" customHeight="1" thickBot="1" x14ac:dyDescent="0.3">
      <c r="B2" s="144" t="s">
        <v>449</v>
      </c>
      <c r="C2" s="144" t="s">
        <v>3</v>
      </c>
      <c r="D2" s="144" t="s">
        <v>450</v>
      </c>
      <c r="E2" s="144" t="s">
        <v>451</v>
      </c>
      <c r="F2" s="144" t="s">
        <v>452</v>
      </c>
      <c r="G2" s="144" t="s">
        <v>453</v>
      </c>
      <c r="H2" s="144" t="s">
        <v>454</v>
      </c>
      <c r="I2" s="82"/>
    </row>
    <row r="3" spans="2:9" ht="57.75" customHeight="1" thickBot="1" x14ac:dyDescent="0.3">
      <c r="B3" s="165">
        <v>3</v>
      </c>
      <c r="C3" s="140" t="s">
        <v>455</v>
      </c>
      <c r="D3" s="153" t="s">
        <v>456</v>
      </c>
      <c r="E3" s="142" t="s">
        <v>457</v>
      </c>
      <c r="F3" s="153" t="s">
        <v>31</v>
      </c>
      <c r="G3" s="135" t="s">
        <v>458</v>
      </c>
      <c r="H3" s="143"/>
      <c r="I3" s="145">
        <v>2</v>
      </c>
    </row>
    <row r="4" spans="2:9" ht="52.5" customHeight="1" thickBot="1" x14ac:dyDescent="0.3">
      <c r="B4" s="155">
        <v>4</v>
      </c>
      <c r="C4" s="140" t="s">
        <v>459</v>
      </c>
      <c r="D4" s="154" t="s">
        <v>460</v>
      </c>
      <c r="E4" s="154" t="s">
        <v>457</v>
      </c>
      <c r="F4" s="154" t="s">
        <v>31</v>
      </c>
      <c r="G4" s="156" t="s">
        <v>458</v>
      </c>
      <c r="H4" s="156" t="s">
        <v>461</v>
      </c>
      <c r="I4" s="145">
        <v>2</v>
      </c>
    </row>
    <row r="5" spans="2:9" ht="52.5" customHeight="1" thickBot="1" x14ac:dyDescent="0.3">
      <c r="B5" s="431">
        <v>6</v>
      </c>
      <c r="C5" s="433" t="s">
        <v>462</v>
      </c>
      <c r="D5" s="153" t="s">
        <v>463</v>
      </c>
      <c r="E5" s="142" t="s">
        <v>464</v>
      </c>
      <c r="F5" s="153" t="s">
        <v>31</v>
      </c>
      <c r="G5" s="135" t="s">
        <v>465</v>
      </c>
      <c r="H5" s="143"/>
      <c r="I5" s="145">
        <v>2</v>
      </c>
    </row>
    <row r="6" spans="2:9" ht="52.5" customHeight="1" thickBot="1" x14ac:dyDescent="0.3">
      <c r="B6" s="432"/>
      <c r="C6" s="434"/>
      <c r="D6" s="141" t="s">
        <v>466</v>
      </c>
      <c r="E6" s="142" t="s">
        <v>457</v>
      </c>
      <c r="F6" s="153" t="s">
        <v>31</v>
      </c>
      <c r="G6" s="135" t="s">
        <v>465</v>
      </c>
      <c r="H6" s="153"/>
      <c r="I6" s="145">
        <v>2</v>
      </c>
    </row>
    <row r="7" spans="2:9" ht="52.5" customHeight="1" thickBot="1" x14ac:dyDescent="0.3">
      <c r="B7" s="155">
        <v>3</v>
      </c>
      <c r="C7" s="140" t="s">
        <v>467</v>
      </c>
      <c r="D7" s="141" t="s">
        <v>468</v>
      </c>
      <c r="E7" s="142" t="s">
        <v>457</v>
      </c>
      <c r="F7" s="153" t="s">
        <v>31</v>
      </c>
      <c r="G7" s="135" t="s">
        <v>458</v>
      </c>
      <c r="H7" s="153"/>
      <c r="I7" s="145">
        <v>2</v>
      </c>
    </row>
    <row r="8" spans="2:9" ht="52.5" customHeight="1" thickBot="1" x14ac:dyDescent="0.3">
      <c r="B8" s="155">
        <v>4</v>
      </c>
      <c r="C8" s="140" t="s">
        <v>469</v>
      </c>
      <c r="D8" s="141" t="s">
        <v>470</v>
      </c>
      <c r="E8" s="142" t="s">
        <v>457</v>
      </c>
      <c r="F8" s="153" t="s">
        <v>31</v>
      </c>
      <c r="G8" s="135" t="s">
        <v>465</v>
      </c>
      <c r="H8" s="153"/>
      <c r="I8" s="145">
        <v>2</v>
      </c>
    </row>
    <row r="9" spans="2:9" ht="52.5" customHeight="1" thickBot="1" x14ac:dyDescent="0.3">
      <c r="B9" s="155">
        <v>5</v>
      </c>
      <c r="C9" s="140" t="s">
        <v>471</v>
      </c>
      <c r="D9" s="141" t="s">
        <v>472</v>
      </c>
      <c r="E9" s="142" t="s">
        <v>473</v>
      </c>
      <c r="F9" s="153" t="s">
        <v>31</v>
      </c>
      <c r="G9" s="135" t="s">
        <v>465</v>
      </c>
      <c r="H9" s="153"/>
      <c r="I9" s="145">
        <v>2</v>
      </c>
    </row>
    <row r="10" spans="2:9" ht="52.5" customHeight="1" thickBot="1" x14ac:dyDescent="0.3">
      <c r="B10" s="155">
        <v>6</v>
      </c>
      <c r="C10" s="140" t="s">
        <v>474</v>
      </c>
      <c r="D10" s="141" t="s">
        <v>475</v>
      </c>
      <c r="E10" s="142" t="s">
        <v>457</v>
      </c>
      <c r="F10" s="153" t="s">
        <v>31</v>
      </c>
      <c r="G10" s="135" t="s">
        <v>465</v>
      </c>
      <c r="H10" s="153"/>
      <c r="I10" s="145">
        <v>2</v>
      </c>
    </row>
    <row r="11" spans="2:9" ht="52.5" customHeight="1" thickBot="1" x14ac:dyDescent="0.3">
      <c r="B11" s="431">
        <v>3</v>
      </c>
      <c r="C11" s="433" t="s">
        <v>476</v>
      </c>
      <c r="D11" s="141" t="s">
        <v>466</v>
      </c>
      <c r="E11" s="142" t="s">
        <v>464</v>
      </c>
      <c r="F11" s="153" t="s">
        <v>31</v>
      </c>
      <c r="G11" s="135" t="s">
        <v>465</v>
      </c>
      <c r="H11" s="142"/>
      <c r="I11" s="145">
        <v>2</v>
      </c>
    </row>
    <row r="12" spans="2:9" ht="52.5" customHeight="1" thickBot="1" x14ac:dyDescent="0.3">
      <c r="B12" s="432"/>
      <c r="C12" s="434"/>
      <c r="D12" s="141" t="s">
        <v>463</v>
      </c>
      <c r="E12" s="142" t="s">
        <v>457</v>
      </c>
      <c r="F12" s="153" t="s">
        <v>31</v>
      </c>
      <c r="G12" s="135" t="s">
        <v>465</v>
      </c>
      <c r="H12" s="143"/>
      <c r="I12" s="145">
        <v>2</v>
      </c>
    </row>
    <row r="13" spans="2:9" ht="52.5" customHeight="1" thickBot="1" x14ac:dyDescent="0.3">
      <c r="B13" s="155">
        <v>4</v>
      </c>
      <c r="C13" s="140" t="s">
        <v>477</v>
      </c>
      <c r="D13" s="141" t="s">
        <v>460</v>
      </c>
      <c r="E13" s="142" t="s">
        <v>457</v>
      </c>
      <c r="F13" s="153" t="s">
        <v>31</v>
      </c>
      <c r="G13" s="135" t="s">
        <v>458</v>
      </c>
      <c r="H13" s="143"/>
      <c r="I13" s="145">
        <v>2</v>
      </c>
    </row>
    <row r="14" spans="2:9" ht="52.5" customHeight="1" thickBot="1" x14ac:dyDescent="0.3">
      <c r="B14" s="155">
        <v>5</v>
      </c>
      <c r="C14" s="140" t="s">
        <v>478</v>
      </c>
      <c r="D14" s="141" t="s">
        <v>456</v>
      </c>
      <c r="E14" s="142" t="s">
        <v>457</v>
      </c>
      <c r="F14" s="153" t="s">
        <v>31</v>
      </c>
      <c r="G14" s="135" t="s">
        <v>458</v>
      </c>
      <c r="H14" s="143"/>
      <c r="I14" s="145">
        <v>2</v>
      </c>
    </row>
    <row r="15" spans="2:9" ht="52.5" customHeight="1" thickBot="1" x14ac:dyDescent="0.3">
      <c r="B15" s="155">
        <v>5</v>
      </c>
      <c r="C15" s="140" t="s">
        <v>479</v>
      </c>
      <c r="D15" s="141" t="s">
        <v>468</v>
      </c>
      <c r="E15" s="142" t="s">
        <v>457</v>
      </c>
      <c r="F15" s="153" t="s">
        <v>31</v>
      </c>
      <c r="G15" s="135" t="s">
        <v>458</v>
      </c>
      <c r="H15" s="153"/>
      <c r="I15" s="145">
        <v>2</v>
      </c>
    </row>
    <row r="16" spans="2:9" ht="52.5" customHeight="1" thickBot="1" x14ac:dyDescent="0.3">
      <c r="B16" s="431">
        <v>6</v>
      </c>
      <c r="C16" s="433" t="s">
        <v>480</v>
      </c>
      <c r="D16" s="141" t="s">
        <v>472</v>
      </c>
      <c r="E16" s="142" t="s">
        <v>464</v>
      </c>
      <c r="F16" s="153" t="s">
        <v>31</v>
      </c>
      <c r="G16" s="135" t="s">
        <v>465</v>
      </c>
      <c r="H16" s="143"/>
      <c r="I16" s="145">
        <v>2</v>
      </c>
    </row>
    <row r="17" spans="2:10" ht="52.5" customHeight="1" thickBot="1" x14ac:dyDescent="0.3">
      <c r="B17" s="435"/>
      <c r="C17" s="436"/>
      <c r="D17" s="141" t="s">
        <v>475</v>
      </c>
      <c r="E17" s="142" t="s">
        <v>457</v>
      </c>
      <c r="F17" s="153" t="s">
        <v>31</v>
      </c>
      <c r="G17" s="135" t="s">
        <v>465</v>
      </c>
      <c r="H17" s="143"/>
      <c r="I17" s="145">
        <v>2</v>
      </c>
    </row>
    <row r="18" spans="2:10" ht="52.5" customHeight="1" thickBot="1" x14ac:dyDescent="0.3">
      <c r="B18" s="432"/>
      <c r="C18" s="434"/>
      <c r="D18" s="141" t="s">
        <v>470</v>
      </c>
      <c r="E18" s="166" t="s">
        <v>481</v>
      </c>
      <c r="F18" s="153" t="s">
        <v>31</v>
      </c>
      <c r="G18" s="135" t="s">
        <v>465</v>
      </c>
      <c r="H18" s="143"/>
      <c r="I18" s="145">
        <v>2</v>
      </c>
    </row>
    <row r="19" spans="2:10" ht="69.75" customHeight="1" thickBot="1" x14ac:dyDescent="0.4">
      <c r="B19" s="425" t="s">
        <v>482</v>
      </c>
      <c r="C19" s="426"/>
      <c r="D19" s="427"/>
      <c r="E19" s="427"/>
      <c r="F19" s="427"/>
      <c r="G19" s="427"/>
      <c r="H19" s="428"/>
      <c r="I19" s="99">
        <f>SUM(I3:I18)</f>
        <v>32</v>
      </c>
    </row>
    <row r="20" spans="2:10" x14ac:dyDescent="0.25">
      <c r="B20" s="85"/>
      <c r="I20" s="85"/>
    </row>
    <row r="23" spans="2:10" x14ac:dyDescent="0.2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437" t="s">
        <v>483</v>
      </c>
      <c r="B1" s="438"/>
      <c r="C1" s="438"/>
      <c r="D1" s="438"/>
      <c r="E1" s="438"/>
      <c r="F1" s="438"/>
      <c r="G1" s="438"/>
      <c r="H1" s="438"/>
      <c r="I1" s="438"/>
      <c r="J1" s="438"/>
    </row>
    <row r="2" spans="1:10" s="46" customFormat="1" ht="50.25" customHeight="1" x14ac:dyDescent="0.35">
      <c r="A2" s="439" t="e">
        <f>"Tuần "&amp;DAY(B4)&amp;"-"&amp;TEXT(B10,"DD/MM/YYYY")</f>
        <v>#VALUE!</v>
      </c>
      <c r="B2" s="440"/>
      <c r="C2" s="440"/>
      <c r="D2" s="440"/>
      <c r="E2" s="441"/>
      <c r="F2" s="442" t="s">
        <v>484</v>
      </c>
      <c r="G2" s="443"/>
      <c r="H2" s="443"/>
      <c r="I2" s="443"/>
      <c r="J2" s="444"/>
    </row>
    <row r="3" spans="1:10" s="46" customFormat="1" ht="42" customHeight="1" x14ac:dyDescent="0.35">
      <c r="A3" s="42" t="s">
        <v>449</v>
      </c>
      <c r="B3" s="43" t="s">
        <v>3</v>
      </c>
      <c r="C3" s="44" t="s">
        <v>450</v>
      </c>
      <c r="D3" s="44" t="s">
        <v>451</v>
      </c>
      <c r="E3" s="44" t="s">
        <v>485</v>
      </c>
      <c r="F3" s="45" t="s">
        <v>449</v>
      </c>
      <c r="G3" s="43" t="s">
        <v>3</v>
      </c>
      <c r="H3" s="44" t="s">
        <v>450</v>
      </c>
      <c r="I3" s="112" t="s">
        <v>451</v>
      </c>
      <c r="J3" s="112" t="s">
        <v>485</v>
      </c>
    </row>
    <row r="4" spans="1:10" s="46" customFormat="1" ht="66.75" customHeight="1" x14ac:dyDescent="0.35">
      <c r="A4" s="63">
        <v>2</v>
      </c>
      <c r="B4" s="54" t="s">
        <v>486</v>
      </c>
      <c r="C4" s="55"/>
      <c r="D4" s="57"/>
      <c r="E4" s="58"/>
      <c r="F4" s="64">
        <v>2</v>
      </c>
      <c r="G4" s="54" t="s">
        <v>487</v>
      </c>
      <c r="I4" s="114"/>
      <c r="J4" s="111"/>
    </row>
    <row r="5" spans="1:10" s="65" customFormat="1" ht="66.75" customHeight="1" x14ac:dyDescent="0.35">
      <c r="A5" s="63">
        <v>3</v>
      </c>
      <c r="B5" s="54" t="s">
        <v>488</v>
      </c>
      <c r="C5" s="57"/>
      <c r="D5" s="57"/>
      <c r="E5" s="87"/>
      <c r="F5" s="64">
        <v>3</v>
      </c>
      <c r="G5" s="54" t="s">
        <v>489</v>
      </c>
      <c r="H5" s="55"/>
      <c r="I5" s="113"/>
      <c r="J5" s="115"/>
    </row>
    <row r="6" spans="1:10" s="65" customFormat="1" ht="66.75" customHeight="1" x14ac:dyDescent="0.35">
      <c r="A6" s="63"/>
      <c r="B6" s="54"/>
      <c r="C6" s="57"/>
      <c r="D6" s="57"/>
      <c r="E6" s="58"/>
      <c r="F6" s="452">
        <v>4</v>
      </c>
      <c r="G6" s="445" t="s">
        <v>490</v>
      </c>
      <c r="H6" s="100" t="s">
        <v>491</v>
      </c>
      <c r="I6" s="101" t="s">
        <v>492</v>
      </c>
      <c r="J6" s="102" t="s">
        <v>493</v>
      </c>
    </row>
    <row r="7" spans="1:10" s="65" customFormat="1" ht="66.75" customHeight="1" x14ac:dyDescent="0.35">
      <c r="A7" s="63">
        <v>4</v>
      </c>
      <c r="B7" s="54" t="s">
        <v>494</v>
      </c>
      <c r="C7" s="55"/>
      <c r="D7" s="57" t="s">
        <v>495</v>
      </c>
      <c r="E7" s="58" t="s">
        <v>493</v>
      </c>
      <c r="F7" s="453"/>
      <c r="G7" s="446"/>
      <c r="H7" s="100" t="s">
        <v>496</v>
      </c>
      <c r="I7" s="101" t="s">
        <v>497</v>
      </c>
      <c r="J7" s="102" t="s">
        <v>493</v>
      </c>
    </row>
    <row r="8" spans="1:10" s="65" customFormat="1" ht="60" customHeight="1" x14ac:dyDescent="0.35">
      <c r="A8" s="450">
        <v>5</v>
      </c>
      <c r="B8" s="445" t="s">
        <v>498</v>
      </c>
      <c r="C8" s="55"/>
      <c r="D8" s="57"/>
      <c r="E8" s="87"/>
      <c r="F8" s="452">
        <v>5</v>
      </c>
      <c r="G8" s="445" t="s">
        <v>499</v>
      </c>
      <c r="H8" s="55"/>
      <c r="I8" s="57"/>
      <c r="J8" s="58"/>
    </row>
    <row r="9" spans="1:10" s="65" customFormat="1" ht="60" customHeight="1" x14ac:dyDescent="0.35">
      <c r="A9" s="451"/>
      <c r="B9" s="446"/>
      <c r="C9" s="100"/>
      <c r="D9" s="101" t="s">
        <v>497</v>
      </c>
      <c r="E9" s="102" t="s">
        <v>493</v>
      </c>
      <c r="F9" s="453"/>
      <c r="G9" s="446"/>
      <c r="H9" s="55"/>
      <c r="I9" s="57"/>
      <c r="J9" s="58"/>
    </row>
    <row r="10" spans="1:10" s="65" customFormat="1" ht="56.25" customHeight="1" x14ac:dyDescent="0.35">
      <c r="A10" s="450">
        <v>6</v>
      </c>
      <c r="B10" s="445" t="s">
        <v>500</v>
      </c>
      <c r="C10" s="55"/>
      <c r="D10" s="57"/>
      <c r="E10" s="87"/>
      <c r="F10" s="452">
        <v>6</v>
      </c>
      <c r="G10" s="445" t="s">
        <v>501</v>
      </c>
      <c r="H10" s="55" t="s">
        <v>502</v>
      </c>
      <c r="I10" s="57" t="s">
        <v>497</v>
      </c>
      <c r="J10" s="87" t="s">
        <v>493</v>
      </c>
    </row>
    <row r="11" spans="1:10" s="65" customFormat="1" ht="56.25" customHeight="1" x14ac:dyDescent="0.35">
      <c r="A11" s="451"/>
      <c r="B11" s="446"/>
      <c r="C11" s="101"/>
      <c r="D11" s="101" t="s">
        <v>495</v>
      </c>
      <c r="E11" s="107" t="s">
        <v>493</v>
      </c>
      <c r="F11" s="453"/>
      <c r="G11" s="446"/>
      <c r="H11" s="55"/>
      <c r="I11" s="57"/>
      <c r="J11" s="87"/>
    </row>
    <row r="12" spans="1:10" s="46" customFormat="1" ht="49.5" customHeight="1" thickBot="1" x14ac:dyDescent="0.4">
      <c r="A12" s="457" t="s">
        <v>503</v>
      </c>
      <c r="B12" s="458"/>
      <c r="C12" s="459"/>
      <c r="D12" s="459"/>
      <c r="E12" s="460"/>
      <c r="F12" s="461" t="s">
        <v>504</v>
      </c>
      <c r="G12" s="462"/>
      <c r="H12" s="462"/>
      <c r="I12" s="462"/>
      <c r="J12" s="462"/>
    </row>
    <row r="13" spans="1:10" s="46" customFormat="1" ht="41.25" customHeight="1" thickBot="1" x14ac:dyDescent="0.4">
      <c r="A13" s="50" t="s">
        <v>449</v>
      </c>
      <c r="B13" s="51" t="s">
        <v>3</v>
      </c>
      <c r="C13" s="52" t="s">
        <v>450</v>
      </c>
      <c r="D13" s="52" t="s">
        <v>451</v>
      </c>
      <c r="E13" s="52" t="s">
        <v>505</v>
      </c>
      <c r="F13" s="53" t="s">
        <v>449</v>
      </c>
      <c r="G13" s="51" t="s">
        <v>3</v>
      </c>
      <c r="H13" s="52" t="s">
        <v>450</v>
      </c>
      <c r="I13" s="52" t="s">
        <v>451</v>
      </c>
      <c r="J13" s="52" t="s">
        <v>485</v>
      </c>
    </row>
    <row r="14" spans="1:10" s="46" customFormat="1" ht="63.75" customHeight="1" x14ac:dyDescent="0.35">
      <c r="A14" s="91">
        <v>2</v>
      </c>
      <c r="B14" s="54" t="s">
        <v>506</v>
      </c>
      <c r="C14" s="90"/>
      <c r="D14" s="90"/>
      <c r="E14" s="90"/>
      <c r="F14" s="56">
        <v>2</v>
      </c>
      <c r="G14" s="54" t="s">
        <v>507</v>
      </c>
      <c r="H14" s="108"/>
      <c r="I14" s="109"/>
      <c r="J14" s="110"/>
    </row>
    <row r="15" spans="1:10" s="46" customFormat="1" ht="63.75" customHeight="1" x14ac:dyDescent="0.35">
      <c r="A15" s="70">
        <v>3</v>
      </c>
      <c r="B15" s="54" t="s">
        <v>508</v>
      </c>
      <c r="C15" s="55"/>
      <c r="D15" s="57"/>
      <c r="E15" s="87"/>
      <c r="F15" s="56">
        <v>3</v>
      </c>
      <c r="G15" s="54" t="s">
        <v>509</v>
      </c>
      <c r="H15" s="55"/>
      <c r="I15" s="57"/>
      <c r="J15" s="58"/>
    </row>
    <row r="16" spans="1:10" s="46" customFormat="1" ht="63.75" customHeight="1" x14ac:dyDescent="0.35">
      <c r="A16" s="469">
        <v>4</v>
      </c>
      <c r="B16" s="471" t="s">
        <v>510</v>
      </c>
      <c r="C16" s="131" t="s">
        <v>511</v>
      </c>
      <c r="D16" s="125" t="s">
        <v>512</v>
      </c>
      <c r="E16" s="117" t="s">
        <v>493</v>
      </c>
      <c r="F16" s="465"/>
      <c r="G16" s="467"/>
      <c r="H16" s="146" t="s">
        <v>491</v>
      </c>
      <c r="I16" s="125" t="s">
        <v>492</v>
      </c>
      <c r="J16" s="87" t="s">
        <v>493</v>
      </c>
    </row>
    <row r="17" spans="1:10" s="46" customFormat="1" ht="63.75" customHeight="1" x14ac:dyDescent="0.35">
      <c r="A17" s="470"/>
      <c r="B17" s="472"/>
      <c r="C17" s="126" t="s">
        <v>513</v>
      </c>
      <c r="D17" s="113" t="s">
        <v>497</v>
      </c>
      <c r="E17" s="130" t="s">
        <v>493</v>
      </c>
      <c r="F17" s="466"/>
      <c r="G17" s="468"/>
      <c r="H17" s="126" t="s">
        <v>496</v>
      </c>
      <c r="I17" s="57" t="s">
        <v>497</v>
      </c>
      <c r="J17" s="87" t="s">
        <v>493</v>
      </c>
    </row>
    <row r="18" spans="1:10" s="46" customFormat="1" ht="63.75" customHeight="1" x14ac:dyDescent="0.35">
      <c r="A18" s="120">
        <v>5</v>
      </c>
      <c r="B18" s="127" t="s">
        <v>514</v>
      </c>
      <c r="C18" s="114"/>
      <c r="D18" s="114"/>
      <c r="E18" s="111"/>
      <c r="F18" s="128">
        <v>5</v>
      </c>
      <c r="G18" s="118" t="s">
        <v>515</v>
      </c>
      <c r="H18" s="116"/>
      <c r="I18" s="57"/>
      <c r="J18" s="58"/>
    </row>
    <row r="19" spans="1:10" s="46" customFormat="1" ht="63.75" customHeight="1" x14ac:dyDescent="0.35">
      <c r="A19" s="463">
        <v>6</v>
      </c>
      <c r="B19" s="445" t="s">
        <v>516</v>
      </c>
      <c r="C19" s="57" t="s">
        <v>517</v>
      </c>
      <c r="D19" s="57" t="s">
        <v>495</v>
      </c>
      <c r="E19" s="58" t="s">
        <v>493</v>
      </c>
      <c r="F19" s="447">
        <v>6</v>
      </c>
      <c r="G19" s="449" t="s">
        <v>518</v>
      </c>
      <c r="H19" s="55" t="s">
        <v>519</v>
      </c>
      <c r="I19" s="57" t="s">
        <v>497</v>
      </c>
      <c r="J19" s="87" t="s">
        <v>493</v>
      </c>
    </row>
    <row r="20" spans="1:10" s="46" customFormat="1" ht="75" customHeight="1" x14ac:dyDescent="0.35">
      <c r="A20" s="464"/>
      <c r="B20" s="446"/>
      <c r="C20" s="121" t="s">
        <v>520</v>
      </c>
      <c r="D20" s="122" t="s">
        <v>521</v>
      </c>
      <c r="E20" s="124" t="s">
        <v>493</v>
      </c>
      <c r="F20" s="448"/>
      <c r="G20" s="446"/>
      <c r="H20" s="55"/>
      <c r="I20" s="57"/>
      <c r="J20" s="87"/>
    </row>
    <row r="21" spans="1:10" ht="123.75" customHeight="1" x14ac:dyDescent="0.5">
      <c r="A21" s="66"/>
      <c r="B21" s="454" t="s">
        <v>522</v>
      </c>
      <c r="C21" s="455"/>
      <c r="D21" s="455"/>
      <c r="E21" s="455"/>
      <c r="F21" s="455"/>
      <c r="G21" s="455"/>
      <c r="H21" s="455"/>
      <c r="I21" s="455"/>
      <c r="J21" s="456"/>
    </row>
  </sheetData>
  <mergeCells count="24">
    <mergeCell ref="B21:J21"/>
    <mergeCell ref="A12:E12"/>
    <mergeCell ref="F12:J12"/>
    <mergeCell ref="A19:A20"/>
    <mergeCell ref="F16:F17"/>
    <mergeCell ref="G16:G17"/>
    <mergeCell ref="A16:A17"/>
    <mergeCell ref="B16:B17"/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</mergeCells>
  <phoneticPr fontId="3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33D9-D0B2-412E-9A92-2FD3895C69DF}">
  <dimension ref="A1:AH84"/>
  <sheetViews>
    <sheetView topLeftCell="B5" zoomScale="78" zoomScaleNormal="78" workbookViewId="0">
      <selection activeCell="C13" sqref="C13:D13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5.42578125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2" t="s">
        <v>523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4"/>
    </row>
    <row r="2" spans="1:25" s="1" customFormat="1" ht="64.5" customHeight="1" x14ac:dyDescent="0.25">
      <c r="A2" s="385" t="s">
        <v>1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6"/>
      <c r="O2" s="387" t="s">
        <v>2</v>
      </c>
      <c r="P2" s="388"/>
      <c r="Q2" s="388"/>
      <c r="R2" s="388"/>
      <c r="S2" s="388"/>
      <c r="T2" s="388"/>
      <c r="U2" s="388"/>
      <c r="V2" s="388"/>
      <c r="W2" s="388"/>
      <c r="X2" s="388"/>
    </row>
    <row r="3" spans="1:25" ht="20.25" thickBot="1" x14ac:dyDescent="0.3">
      <c r="A3" s="389" t="s">
        <v>3</v>
      </c>
      <c r="B3" s="390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423" t="s">
        <v>3</v>
      </c>
      <c r="P3" s="42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25">
      <c r="A4" s="372" t="s">
        <v>15</v>
      </c>
      <c r="B4" s="401" t="s">
        <v>524</v>
      </c>
      <c r="C4" s="204" t="s">
        <v>387</v>
      </c>
      <c r="D4" s="205" t="s">
        <v>18</v>
      </c>
      <c r="E4" s="136" t="s">
        <v>386</v>
      </c>
      <c r="F4" s="136" t="s">
        <v>18</v>
      </c>
      <c r="G4" s="11"/>
      <c r="H4" s="11"/>
      <c r="I4" s="11"/>
      <c r="J4" s="11"/>
      <c r="K4" s="181"/>
      <c r="L4" s="182"/>
      <c r="M4" s="7"/>
      <c r="N4" s="119"/>
      <c r="O4" s="412" t="s">
        <v>15</v>
      </c>
      <c r="P4" s="402" t="s">
        <v>524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0"/>
      <c r="B5" s="401"/>
      <c r="C5" s="11"/>
      <c r="D5" s="11"/>
      <c r="E5" s="11"/>
      <c r="F5" s="11"/>
      <c r="G5" s="196"/>
      <c r="H5" s="197"/>
      <c r="I5" s="307" t="s">
        <v>525</v>
      </c>
      <c r="J5" s="308" t="s">
        <v>21</v>
      </c>
      <c r="K5" s="11"/>
      <c r="L5" s="12"/>
      <c r="M5" s="11"/>
      <c r="N5" s="272"/>
      <c r="O5" s="416"/>
      <c r="P5" s="402"/>
      <c r="Q5" s="129"/>
      <c r="R5" s="12"/>
      <c r="S5" s="179" t="s">
        <v>320</v>
      </c>
      <c r="T5" s="180" t="s">
        <v>526</v>
      </c>
      <c r="U5" s="11"/>
      <c r="V5" s="12"/>
      <c r="W5" s="196"/>
      <c r="X5" s="234"/>
    </row>
    <row r="6" spans="1:25" s="13" customFormat="1" ht="36.75" customHeight="1" thickTop="1" x14ac:dyDescent="0.25">
      <c r="A6" s="408" t="s">
        <v>24</v>
      </c>
      <c r="B6" s="410" t="s">
        <v>527</v>
      </c>
      <c r="C6" s="324" t="s">
        <v>528</v>
      </c>
      <c r="D6" s="325" t="s">
        <v>155</v>
      </c>
      <c r="E6" s="188" t="s">
        <v>298</v>
      </c>
      <c r="F6" s="188" t="s">
        <v>155</v>
      </c>
      <c r="G6" s="190"/>
      <c r="H6" s="190"/>
      <c r="I6" s="324" t="s">
        <v>529</v>
      </c>
      <c r="J6" s="325" t="s">
        <v>21</v>
      </c>
      <c r="K6" s="335"/>
      <c r="L6" s="191"/>
      <c r="M6" s="190"/>
      <c r="N6" s="253"/>
      <c r="O6" s="412" t="s">
        <v>24</v>
      </c>
      <c r="P6" s="473" t="s">
        <v>527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09"/>
      <c r="B7" s="411"/>
      <c r="C7" s="195" t="s">
        <v>530</v>
      </c>
      <c r="D7" s="198" t="s">
        <v>21</v>
      </c>
      <c r="E7" s="196"/>
      <c r="F7" s="196"/>
      <c r="G7" s="196"/>
      <c r="H7" s="197"/>
      <c r="I7" s="11"/>
      <c r="J7" s="11"/>
      <c r="K7" s="334" t="s">
        <v>261</v>
      </c>
      <c r="L7" s="336" t="s">
        <v>18</v>
      </c>
      <c r="M7" s="199"/>
      <c r="N7" s="251"/>
      <c r="O7" s="413"/>
      <c r="P7" s="474"/>
      <c r="Q7" s="282"/>
      <c r="R7" s="197"/>
      <c r="S7" s="196"/>
      <c r="T7" s="197"/>
      <c r="U7" s="200" t="s">
        <v>531</v>
      </c>
      <c r="V7" s="201" t="s">
        <v>23</v>
      </c>
      <c r="W7" s="200" t="s">
        <v>532</v>
      </c>
      <c r="X7" s="201" t="s">
        <v>23</v>
      </c>
    </row>
    <row r="8" spans="1:25" s="13" customFormat="1" ht="42" customHeight="1" thickTop="1" x14ac:dyDescent="0.25">
      <c r="A8" s="380" t="s">
        <v>34</v>
      </c>
      <c r="B8" s="401" t="s">
        <v>533</v>
      </c>
      <c r="C8" s="190"/>
      <c r="D8" s="191"/>
      <c r="E8" s="181"/>
      <c r="F8" s="182"/>
      <c r="G8" s="181"/>
      <c r="H8" s="182"/>
      <c r="I8" s="190"/>
      <c r="J8" s="193"/>
      <c r="K8" s="335"/>
      <c r="L8" s="335"/>
      <c r="M8" s="191"/>
      <c r="N8" s="148"/>
      <c r="O8" s="416" t="s">
        <v>34</v>
      </c>
      <c r="P8" s="402" t="s">
        <v>533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80"/>
      <c r="B9" s="401"/>
      <c r="C9" s="196"/>
      <c r="D9" s="197"/>
      <c r="E9" s="207"/>
      <c r="F9" s="12"/>
      <c r="G9" s="207"/>
      <c r="H9" s="12"/>
      <c r="I9" s="320" t="s">
        <v>429</v>
      </c>
      <c r="J9" s="320" t="s">
        <v>18</v>
      </c>
      <c r="M9" s="103"/>
      <c r="N9" s="103"/>
      <c r="O9" s="416"/>
      <c r="P9" s="402"/>
      <c r="Q9" s="284"/>
      <c r="R9" s="202"/>
      <c r="S9" s="175"/>
      <c r="T9" s="12"/>
      <c r="U9" s="11"/>
      <c r="V9" s="12"/>
      <c r="W9" s="11"/>
      <c r="X9" s="267"/>
    </row>
    <row r="10" spans="1:25" s="13" customFormat="1" ht="55.5" customHeight="1" thickTop="1" thickBot="1" x14ac:dyDescent="0.3">
      <c r="A10" s="408" t="s">
        <v>45</v>
      </c>
      <c r="B10" s="410" t="s">
        <v>534</v>
      </c>
      <c r="C10" s="188" t="s">
        <v>289</v>
      </c>
      <c r="D10" s="189" t="s">
        <v>21</v>
      </c>
      <c r="E10" s="190"/>
      <c r="F10" s="190"/>
      <c r="G10" s="190"/>
      <c r="H10" s="191"/>
      <c r="I10" s="203" t="s">
        <v>535</v>
      </c>
      <c r="J10" s="337" t="s">
        <v>18</v>
      </c>
      <c r="K10" s="190"/>
      <c r="L10" s="253"/>
      <c r="M10" s="190"/>
      <c r="N10" s="253"/>
      <c r="O10" s="412" t="s">
        <v>45</v>
      </c>
      <c r="P10" s="473" t="s">
        <v>534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Top="1" thickBot="1" x14ac:dyDescent="0.3">
      <c r="A11" s="409"/>
      <c r="B11" s="411"/>
      <c r="C11" s="195" t="s">
        <v>287</v>
      </c>
      <c r="D11" s="198" t="s">
        <v>18</v>
      </c>
      <c r="E11" s="195" t="s">
        <v>295</v>
      </c>
      <c r="F11" s="198" t="s">
        <v>31</v>
      </c>
      <c r="G11" s="207"/>
      <c r="H11" s="196"/>
      <c r="I11" s="177" t="s">
        <v>417</v>
      </c>
      <c r="J11" s="177" t="s">
        <v>31</v>
      </c>
      <c r="K11" s="196"/>
      <c r="L11" s="197"/>
      <c r="M11" s="199"/>
      <c r="N11" s="251"/>
      <c r="O11" s="413"/>
      <c r="P11" s="474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80" t="s">
        <v>56</v>
      </c>
      <c r="B12" s="401" t="s">
        <v>536</v>
      </c>
      <c r="C12" s="11"/>
      <c r="D12" s="11"/>
      <c r="E12" s="7"/>
      <c r="F12" s="7"/>
      <c r="G12" s="324" t="s">
        <v>537</v>
      </c>
      <c r="H12" s="325" t="s">
        <v>31</v>
      </c>
      <c r="I12" s="188" t="s">
        <v>331</v>
      </c>
      <c r="J12" s="189" t="s">
        <v>31</v>
      </c>
      <c r="K12" s="181"/>
      <c r="L12" s="182"/>
      <c r="M12" s="190"/>
      <c r="N12" s="191"/>
      <c r="O12" s="416" t="s">
        <v>56</v>
      </c>
      <c r="P12" s="402" t="s">
        <v>536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380"/>
      <c r="B13" s="401"/>
      <c r="C13" s="69" t="s">
        <v>538</v>
      </c>
      <c r="D13" s="69" t="s">
        <v>155</v>
      </c>
      <c r="E13" s="195" t="s">
        <v>425</v>
      </c>
      <c r="F13" s="195" t="s">
        <v>155</v>
      </c>
      <c r="G13" s="11"/>
      <c r="H13" s="12"/>
      <c r="I13" s="11"/>
      <c r="J13" s="11"/>
      <c r="K13" s="307" t="s">
        <v>539</v>
      </c>
      <c r="L13" s="308" t="s">
        <v>21</v>
      </c>
      <c r="M13" s="11"/>
      <c r="N13" s="103"/>
      <c r="O13" s="416"/>
      <c r="P13" s="402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64</v>
      </c>
      <c r="B14" s="213" t="s">
        <v>540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540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18" t="s">
        <v>3</v>
      </c>
      <c r="B16" s="419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18" t="s">
        <v>3</v>
      </c>
      <c r="P16" s="420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4" s="13" customFormat="1" ht="48" customHeight="1" thickTop="1" x14ac:dyDescent="0.25">
      <c r="A17" s="380" t="s">
        <v>15</v>
      </c>
      <c r="B17" s="401" t="s">
        <v>541</v>
      </c>
      <c r="C17" s="305" t="s">
        <v>542</v>
      </c>
      <c r="D17" s="232" t="s">
        <v>18</v>
      </c>
      <c r="E17" s="104"/>
      <c r="F17" s="104"/>
      <c r="G17" s="104"/>
      <c r="H17" s="104"/>
      <c r="I17" s="305" t="s">
        <v>543</v>
      </c>
      <c r="J17" s="232" t="s">
        <v>21</v>
      </c>
      <c r="K17" s="183"/>
      <c r="L17" s="182"/>
      <c r="M17" s="181"/>
      <c r="N17" s="274"/>
      <c r="O17" s="416" t="s">
        <v>15</v>
      </c>
      <c r="P17" s="402" t="s">
        <v>541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80"/>
      <c r="B18" s="401"/>
      <c r="C18" s="11"/>
      <c r="D18" s="12"/>
      <c r="E18" s="177" t="s">
        <v>97</v>
      </c>
      <c r="F18" s="177" t="s">
        <v>155</v>
      </c>
      <c r="G18" s="11"/>
      <c r="H18" s="12"/>
      <c r="I18" s="11"/>
      <c r="J18" s="12"/>
      <c r="K18" s="181"/>
      <c r="L18" s="182"/>
      <c r="M18" s="11"/>
      <c r="N18" s="103"/>
      <c r="O18" s="416"/>
      <c r="P18" s="402"/>
      <c r="Q18" s="284"/>
      <c r="R18" s="202"/>
      <c r="S18" s="175"/>
      <c r="T18" s="12"/>
      <c r="U18" s="11"/>
      <c r="V18" s="12"/>
      <c r="W18" s="307" t="s">
        <v>544</v>
      </c>
      <c r="X18" s="333" t="s">
        <v>545</v>
      </c>
    </row>
    <row r="19" spans="1:34" s="13" customFormat="1" ht="47.25" customHeight="1" thickTop="1" x14ac:dyDescent="0.25">
      <c r="A19" s="408" t="s">
        <v>24</v>
      </c>
      <c r="B19" s="410" t="s">
        <v>546</v>
      </c>
      <c r="C19" s="326" t="s">
        <v>401</v>
      </c>
      <c r="D19" s="313" t="s">
        <v>21</v>
      </c>
      <c r="E19" s="190"/>
      <c r="F19" s="191"/>
      <c r="G19" s="192"/>
      <c r="H19" s="192"/>
      <c r="I19" s="188" t="s">
        <v>402</v>
      </c>
      <c r="J19" s="189" t="s">
        <v>21</v>
      </c>
      <c r="K19" s="190"/>
      <c r="L19" s="191"/>
      <c r="M19" s="190"/>
      <c r="N19" s="253"/>
      <c r="O19" s="412" t="s">
        <v>24</v>
      </c>
      <c r="P19" s="473" t="s">
        <v>546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409"/>
      <c r="B20" s="411"/>
      <c r="C20" s="104"/>
      <c r="D20" s="315"/>
      <c r="E20" s="307" t="s">
        <v>547</v>
      </c>
      <c r="F20" s="308" t="s">
        <v>155</v>
      </c>
      <c r="G20" s="196"/>
      <c r="H20" s="196"/>
      <c r="I20" s="195" t="s">
        <v>80</v>
      </c>
      <c r="J20" s="195" t="s">
        <v>31</v>
      </c>
      <c r="K20" s="195" t="s">
        <v>438</v>
      </c>
      <c r="L20" s="195" t="s">
        <v>18</v>
      </c>
      <c r="M20" s="196"/>
      <c r="N20" s="275"/>
      <c r="O20" s="413"/>
      <c r="P20" s="474"/>
      <c r="Q20" s="282"/>
      <c r="R20" s="197"/>
      <c r="S20" s="282"/>
      <c r="T20" s="197"/>
      <c r="U20" s="196"/>
      <c r="V20" s="197"/>
      <c r="W20" s="307" t="s">
        <v>548</v>
      </c>
      <c r="X20" s="333" t="s">
        <v>23</v>
      </c>
    </row>
    <row r="21" spans="1:34" s="13" customFormat="1" ht="43.5" customHeight="1" thickTop="1" thickBot="1" x14ac:dyDescent="0.3">
      <c r="A21" s="380" t="s">
        <v>34</v>
      </c>
      <c r="B21" s="401" t="s">
        <v>549</v>
      </c>
      <c r="C21" s="192"/>
      <c r="D21" s="105"/>
      <c r="E21" s="181"/>
      <c r="F21" s="182"/>
      <c r="G21" s="188" t="s">
        <v>412</v>
      </c>
      <c r="H21" s="189" t="s">
        <v>31</v>
      </c>
      <c r="I21" s="204" t="s">
        <v>217</v>
      </c>
      <c r="J21" s="205" t="s">
        <v>31</v>
      </c>
      <c r="K21" s="200" t="s">
        <v>440</v>
      </c>
      <c r="L21" s="229" t="s">
        <v>23</v>
      </c>
      <c r="M21" s="181"/>
      <c r="N21" s="148"/>
      <c r="O21" s="416" t="s">
        <v>34</v>
      </c>
      <c r="P21" s="402" t="s">
        <v>549</v>
      </c>
      <c r="Q21" s="106"/>
      <c r="R21" s="182"/>
      <c r="S21" s="181"/>
      <c r="T21" s="182"/>
      <c r="U21" s="181"/>
      <c r="V21" s="105"/>
      <c r="W21" s="193"/>
      <c r="X21" s="190"/>
    </row>
    <row r="22" spans="1:34" s="13" customFormat="1" ht="39.75" customHeight="1" thickTop="1" thickBot="1" x14ac:dyDescent="0.3">
      <c r="A22" s="380"/>
      <c r="B22" s="401"/>
      <c r="C22" s="196"/>
      <c r="D22" s="196"/>
      <c r="E22" s="177" t="s">
        <v>151</v>
      </c>
      <c r="F22" s="177" t="s">
        <v>18</v>
      </c>
      <c r="G22" s="177" t="s">
        <v>409</v>
      </c>
      <c r="H22" s="177" t="s">
        <v>155</v>
      </c>
      <c r="I22" s="11"/>
      <c r="J22" s="11"/>
      <c r="K22" s="11"/>
      <c r="L22" s="12"/>
      <c r="M22" s="11"/>
      <c r="N22" s="103"/>
      <c r="O22" s="416"/>
      <c r="P22" s="402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408" t="s">
        <v>45</v>
      </c>
      <c r="B23" s="410" t="s">
        <v>550</v>
      </c>
      <c r="C23" s="305" t="s">
        <v>551</v>
      </c>
      <c r="D23" s="232" t="s">
        <v>155</v>
      </c>
      <c r="E23" s="188" t="s">
        <v>442</v>
      </c>
      <c r="F23" s="189" t="s">
        <v>155</v>
      </c>
      <c r="G23" s="190"/>
      <c r="H23" s="191"/>
      <c r="I23" s="188" t="s">
        <v>86</v>
      </c>
      <c r="J23" s="189" t="s">
        <v>31</v>
      </c>
      <c r="K23" s="188" t="s">
        <v>413</v>
      </c>
      <c r="L23" s="189" t="s">
        <v>31</v>
      </c>
      <c r="M23" s="235"/>
      <c r="N23" s="253"/>
      <c r="O23" s="412" t="s">
        <v>45</v>
      </c>
      <c r="P23" s="473" t="s">
        <v>550</v>
      </c>
      <c r="Q23" s="192"/>
      <c r="R23" s="192"/>
      <c r="S23" s="192"/>
      <c r="T23" s="193"/>
      <c r="U23" s="190"/>
      <c r="V23" s="193"/>
      <c r="W23" s="193"/>
      <c r="X23" s="190"/>
    </row>
    <row r="24" spans="1:34" s="13" customFormat="1" ht="42" customHeight="1" thickBot="1" x14ac:dyDescent="0.3">
      <c r="A24" s="409"/>
      <c r="B24" s="411"/>
      <c r="C24" s="244" t="s">
        <v>552</v>
      </c>
      <c r="D24" s="322" t="s">
        <v>18</v>
      </c>
      <c r="E24" s="244" t="s">
        <v>277</v>
      </c>
      <c r="F24" s="322" t="s">
        <v>18</v>
      </c>
      <c r="G24" s="315"/>
      <c r="H24" s="105"/>
      <c r="I24" s="11"/>
      <c r="J24" s="196"/>
      <c r="K24" s="196"/>
      <c r="L24" s="197"/>
      <c r="M24" s="196"/>
      <c r="N24" s="251"/>
      <c r="O24" s="413"/>
      <c r="P24" s="474"/>
      <c r="Q24" s="282"/>
      <c r="R24" s="197"/>
      <c r="S24" s="282"/>
      <c r="T24" s="197"/>
      <c r="U24" s="196"/>
      <c r="V24" s="197"/>
      <c r="W24" s="197"/>
      <c r="X24" s="196"/>
    </row>
    <row r="25" spans="1:34" s="13" customFormat="1" ht="44.25" customHeight="1" thickTop="1" x14ac:dyDescent="0.25">
      <c r="A25" s="380" t="s">
        <v>56</v>
      </c>
      <c r="B25" s="401" t="s">
        <v>553</v>
      </c>
      <c r="C25" s="203" t="s">
        <v>399</v>
      </c>
      <c r="D25" s="305" t="s">
        <v>155</v>
      </c>
      <c r="E25" s="190"/>
      <c r="F25" s="190"/>
      <c r="G25" s="203" t="s">
        <v>415</v>
      </c>
      <c r="H25" s="305" t="s">
        <v>21</v>
      </c>
      <c r="I25" s="305" t="s">
        <v>416</v>
      </c>
      <c r="J25" s="203" t="s">
        <v>21</v>
      </c>
      <c r="K25" s="181"/>
      <c r="L25" s="148"/>
      <c r="M25" s="181" t="s">
        <v>51</v>
      </c>
      <c r="N25" s="148"/>
      <c r="O25" s="416" t="s">
        <v>56</v>
      </c>
      <c r="P25" s="402" t="s">
        <v>553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80"/>
      <c r="B26" s="401"/>
      <c r="C26" s="69" t="s">
        <v>445</v>
      </c>
      <c r="D26" s="203" t="s">
        <v>21</v>
      </c>
      <c r="E26" s="196"/>
      <c r="F26" s="196"/>
      <c r="G26" s="11"/>
      <c r="H26" s="11"/>
      <c r="I26" s="195" t="s">
        <v>439</v>
      </c>
      <c r="J26" s="195" t="s">
        <v>31</v>
      </c>
      <c r="K26" s="11"/>
      <c r="L26" s="103"/>
      <c r="M26" s="11"/>
      <c r="N26" s="103"/>
      <c r="O26" s="416"/>
      <c r="P26" s="402"/>
      <c r="Q26" s="288" t="s">
        <v>419</v>
      </c>
      <c r="R26" s="233" t="s">
        <v>23</v>
      </c>
      <c r="S26" s="307" t="s">
        <v>554</v>
      </c>
      <c r="T26" s="333" t="s">
        <v>23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64</v>
      </c>
      <c r="B27" s="213" t="s">
        <v>555</v>
      </c>
      <c r="C27" s="239" t="s">
        <v>103</v>
      </c>
      <c r="D27" s="240" t="s">
        <v>31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555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18" t="s">
        <v>3</v>
      </c>
      <c r="B29" s="419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18" t="s">
        <v>3</v>
      </c>
      <c r="P29" s="420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53.25" customHeight="1" thickTop="1" x14ac:dyDescent="0.25">
      <c r="A30" s="400" t="s">
        <v>15</v>
      </c>
      <c r="B30" s="401" t="s">
        <v>556</v>
      </c>
      <c r="C30" s="311" t="s">
        <v>289</v>
      </c>
      <c r="D30" s="322" t="s">
        <v>21</v>
      </c>
      <c r="E30" s="104"/>
      <c r="F30" s="105"/>
      <c r="G30" s="104"/>
      <c r="H30" s="104"/>
      <c r="I30" s="305" t="s">
        <v>557</v>
      </c>
      <c r="J30" s="69" t="s">
        <v>21</v>
      </c>
      <c r="K30" s="190"/>
      <c r="L30" s="191"/>
      <c r="M30" s="181"/>
      <c r="N30" s="148"/>
      <c r="O30" s="416" t="s">
        <v>15</v>
      </c>
      <c r="P30" s="402" t="s">
        <v>556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400"/>
      <c r="B31" s="401"/>
      <c r="C31" s="196"/>
      <c r="D31" s="11"/>
      <c r="E31" s="11"/>
      <c r="F31" s="11"/>
      <c r="G31" s="11"/>
      <c r="H31" s="12"/>
      <c r="I31" s="196"/>
      <c r="J31" s="197"/>
      <c r="K31" s="11"/>
      <c r="L31" s="12"/>
      <c r="M31" s="11"/>
      <c r="N31" s="272"/>
      <c r="O31" s="416"/>
      <c r="P31" s="402"/>
      <c r="Q31" s="129"/>
      <c r="R31" s="12"/>
      <c r="S31" s="11"/>
      <c r="T31" s="12"/>
      <c r="U31" s="11"/>
      <c r="V31" s="12"/>
      <c r="W31" s="1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21" t="s">
        <v>24</v>
      </c>
      <c r="B32" s="410" t="s">
        <v>558</v>
      </c>
      <c r="C32" s="204" t="s">
        <v>190</v>
      </c>
      <c r="D32" s="188" t="s">
        <v>155</v>
      </c>
      <c r="E32" s="311" t="s">
        <v>298</v>
      </c>
      <c r="F32" s="322" t="s">
        <v>155</v>
      </c>
      <c r="G32" s="192"/>
      <c r="H32" s="192"/>
      <c r="I32" s="192"/>
      <c r="J32" s="192"/>
      <c r="K32" s="190"/>
      <c r="L32" s="190"/>
      <c r="M32" s="190"/>
      <c r="N32" s="253"/>
      <c r="O32" s="412" t="s">
        <v>24</v>
      </c>
      <c r="P32" s="473" t="s">
        <v>558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22"/>
      <c r="B33" s="411"/>
      <c r="C33" s="195" t="s">
        <v>530</v>
      </c>
      <c r="D33" s="198" t="s">
        <v>21</v>
      </c>
      <c r="E33" s="196"/>
      <c r="F33" s="196"/>
      <c r="G33" s="196"/>
      <c r="H33" s="197"/>
      <c r="I33" s="307" t="s">
        <v>559</v>
      </c>
      <c r="J33" s="308" t="s">
        <v>31</v>
      </c>
      <c r="K33" s="196"/>
      <c r="L33" s="196"/>
      <c r="M33" s="196"/>
      <c r="N33" s="251"/>
      <c r="O33" s="413"/>
      <c r="P33" s="474"/>
      <c r="Q33" s="282"/>
      <c r="R33" s="197"/>
      <c r="S33" s="196"/>
      <c r="T33" s="197"/>
      <c r="U33" s="200" t="s">
        <v>560</v>
      </c>
      <c r="V33" s="201" t="s">
        <v>23</v>
      </c>
      <c r="W33" s="200" t="s">
        <v>532</v>
      </c>
      <c r="X33" s="201" t="s">
        <v>23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400" t="s">
        <v>34</v>
      </c>
      <c r="B34" s="401" t="s">
        <v>561</v>
      </c>
      <c r="C34" s="181"/>
      <c r="D34" s="181"/>
      <c r="E34" s="181"/>
      <c r="F34" s="181"/>
      <c r="G34" s="188" t="s">
        <v>562</v>
      </c>
      <c r="H34" s="189" t="s">
        <v>31</v>
      </c>
      <c r="I34" s="324" t="s">
        <v>563</v>
      </c>
      <c r="J34" s="325" t="s">
        <v>31</v>
      </c>
      <c r="K34" s="181"/>
      <c r="L34" s="182"/>
      <c r="M34" s="185"/>
      <c r="N34" s="276"/>
      <c r="O34" s="416" t="s">
        <v>34</v>
      </c>
      <c r="P34" s="402" t="s">
        <v>561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400"/>
      <c r="B35" s="401"/>
      <c r="C35" s="196"/>
      <c r="D35" s="196"/>
      <c r="E35" s="196"/>
      <c r="F35" s="196"/>
      <c r="G35" s="11"/>
      <c r="H35" s="12"/>
      <c r="I35" s="69" t="s">
        <v>429</v>
      </c>
      <c r="J35" s="69" t="s">
        <v>18</v>
      </c>
      <c r="K35" s="11"/>
      <c r="L35" s="12"/>
      <c r="M35" s="245"/>
      <c r="N35" s="272"/>
      <c r="O35" s="416"/>
      <c r="P35" s="402"/>
      <c r="Q35" s="129"/>
      <c r="R35" s="12"/>
      <c r="S35" s="11"/>
      <c r="T35" s="12"/>
      <c r="U35" s="11"/>
      <c r="V35" s="11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54.75" customHeight="1" thickTop="1" thickBot="1" x14ac:dyDescent="0.3">
      <c r="A36" s="408" t="s">
        <v>45</v>
      </c>
      <c r="B36" s="410" t="s">
        <v>564</v>
      </c>
      <c r="C36" s="305" t="s">
        <v>565</v>
      </c>
      <c r="D36" s="69" t="s">
        <v>21</v>
      </c>
      <c r="E36" s="190"/>
      <c r="F36" s="193"/>
      <c r="G36" s="190"/>
      <c r="H36" s="190"/>
      <c r="I36" s="69" t="s">
        <v>566</v>
      </c>
      <c r="J36" s="320" t="s">
        <v>18</v>
      </c>
      <c r="K36" s="190"/>
      <c r="L36" s="191"/>
      <c r="M36" s="190"/>
      <c r="N36" s="253"/>
      <c r="O36" s="412" t="s">
        <v>45</v>
      </c>
      <c r="P36" s="473" t="s">
        <v>564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Top="1" thickBot="1" x14ac:dyDescent="0.3">
      <c r="A37" s="409"/>
      <c r="B37" s="411"/>
      <c r="C37" s="306" t="s">
        <v>287</v>
      </c>
      <c r="D37" s="198" t="s">
        <v>18</v>
      </c>
      <c r="E37" s="195" t="s">
        <v>295</v>
      </c>
      <c r="F37" s="198" t="s">
        <v>31</v>
      </c>
      <c r="G37" s="196"/>
      <c r="H37" s="196"/>
      <c r="I37" s="237" t="s">
        <v>567</v>
      </c>
      <c r="J37" s="329" t="s">
        <v>21</v>
      </c>
      <c r="K37" s="199"/>
      <c r="L37" s="196"/>
      <c r="M37" s="196"/>
      <c r="N37" s="251"/>
      <c r="O37" s="413"/>
      <c r="P37" s="474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thickBot="1" x14ac:dyDescent="0.3">
      <c r="A38" s="380" t="s">
        <v>56</v>
      </c>
      <c r="B38" s="401" t="s">
        <v>568</v>
      </c>
      <c r="C38" s="311" t="s">
        <v>362</v>
      </c>
      <c r="D38" s="311" t="s">
        <v>18</v>
      </c>
      <c r="E38" s="324" t="s">
        <v>569</v>
      </c>
      <c r="F38" s="325" t="s">
        <v>18</v>
      </c>
      <c r="G38" s="181"/>
      <c r="H38" s="182"/>
      <c r="I38" s="204" t="s">
        <v>125</v>
      </c>
      <c r="J38" s="204" t="s">
        <v>21</v>
      </c>
      <c r="K38" s="330" t="s">
        <v>570</v>
      </c>
      <c r="L38" s="331" t="s">
        <v>21</v>
      </c>
      <c r="M38" s="339"/>
      <c r="N38" s="148"/>
      <c r="O38" s="416" t="s">
        <v>56</v>
      </c>
      <c r="P38" s="402" t="s">
        <v>568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Top="1" thickBot="1" x14ac:dyDescent="0.3">
      <c r="A39" s="380"/>
      <c r="B39" s="401"/>
      <c r="C39" s="69" t="s">
        <v>422</v>
      </c>
      <c r="D39" s="69" t="s">
        <v>155</v>
      </c>
      <c r="E39" s="195" t="s">
        <v>425</v>
      </c>
      <c r="F39" s="195" t="s">
        <v>155</v>
      </c>
      <c r="H39" s="12"/>
      <c r="I39" s="195" t="s">
        <v>417</v>
      </c>
      <c r="J39" s="195" t="s">
        <v>31</v>
      </c>
      <c r="K39" s="188" t="s">
        <v>261</v>
      </c>
      <c r="L39" s="189" t="s">
        <v>18</v>
      </c>
      <c r="M39" s="246"/>
      <c r="N39" s="277"/>
      <c r="O39" s="416"/>
      <c r="P39" s="402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64</v>
      </c>
      <c r="B40" s="187" t="s">
        <v>571</v>
      </c>
      <c r="C40" s="239" t="s">
        <v>103</v>
      </c>
      <c r="D40" s="240" t="s">
        <v>31</v>
      </c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571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18" t="s">
        <v>3</v>
      </c>
      <c r="B42" s="419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18" t="s">
        <v>3</v>
      </c>
      <c r="P42" s="420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4" s="13" customFormat="1" ht="44.25" customHeight="1" thickTop="1" x14ac:dyDescent="0.25">
      <c r="A43" s="380" t="s">
        <v>15</v>
      </c>
      <c r="B43" s="401" t="s">
        <v>572</v>
      </c>
      <c r="C43" s="104"/>
      <c r="D43" s="190"/>
      <c r="E43" s="11"/>
      <c r="F43" s="104"/>
      <c r="G43" s="305" t="s">
        <v>573</v>
      </c>
      <c r="H43" s="232" t="s">
        <v>21</v>
      </c>
      <c r="I43" s="305" t="s">
        <v>574</v>
      </c>
      <c r="J43" s="232" t="s">
        <v>21</v>
      </c>
      <c r="K43" s="181"/>
      <c r="L43" s="182"/>
      <c r="M43" s="182"/>
      <c r="N43" s="148"/>
      <c r="O43" s="416" t="s">
        <v>15</v>
      </c>
      <c r="P43" s="402" t="s">
        <v>572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80"/>
      <c r="B44" s="401"/>
      <c r="C44" s="320" t="s">
        <v>542</v>
      </c>
      <c r="D44" s="320" t="s">
        <v>18</v>
      </c>
      <c r="E44" s="11"/>
      <c r="F44" s="11"/>
      <c r="G44" s="11"/>
      <c r="H44" s="12"/>
      <c r="I44" s="11"/>
      <c r="J44" s="12"/>
      <c r="K44" s="11"/>
      <c r="L44" s="12"/>
      <c r="M44" s="11"/>
      <c r="N44" s="103"/>
      <c r="O44" s="416"/>
      <c r="P44" s="402"/>
      <c r="Q44" s="129"/>
      <c r="R44" s="12"/>
      <c r="S44" s="11"/>
      <c r="T44" s="12"/>
      <c r="U44" s="11"/>
      <c r="V44" s="12"/>
      <c r="W44" s="200" t="s">
        <v>575</v>
      </c>
      <c r="X44" s="233" t="s">
        <v>545</v>
      </c>
    </row>
    <row r="45" spans="1:34" s="13" customFormat="1" ht="46.5" customHeight="1" thickTop="1" x14ac:dyDescent="0.25">
      <c r="A45" s="408" t="s">
        <v>24</v>
      </c>
      <c r="B45" s="410" t="s">
        <v>576</v>
      </c>
      <c r="C45" s="326" t="s">
        <v>401</v>
      </c>
      <c r="D45" s="326" t="s">
        <v>21</v>
      </c>
      <c r="E45" s="192"/>
      <c r="F45" s="192"/>
      <c r="G45" s="188" t="s">
        <v>86</v>
      </c>
      <c r="H45" s="189" t="s">
        <v>31</v>
      </c>
      <c r="I45" s="188" t="s">
        <v>412</v>
      </c>
      <c r="J45" s="189" t="s">
        <v>31</v>
      </c>
      <c r="K45" s="190"/>
      <c r="L45" s="193"/>
      <c r="M45" s="190"/>
      <c r="N45" s="253"/>
      <c r="O45" s="412" t="s">
        <v>24</v>
      </c>
      <c r="P45" s="473" t="s">
        <v>576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409"/>
      <c r="B46" s="411"/>
      <c r="C46" s="195" t="s">
        <v>443</v>
      </c>
      <c r="D46" s="195" t="s">
        <v>18</v>
      </c>
      <c r="E46" s="195" t="s">
        <v>277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13"/>
      <c r="P46" s="474"/>
      <c r="Q46" s="282"/>
      <c r="R46" s="197"/>
      <c r="S46" s="196"/>
      <c r="T46" s="197"/>
      <c r="U46" s="196"/>
      <c r="V46" s="234"/>
      <c r="W46" s="200" t="s">
        <v>577</v>
      </c>
      <c r="X46" s="233" t="s">
        <v>23</v>
      </c>
    </row>
    <row r="47" spans="1:34" s="13" customFormat="1" ht="43.5" customHeight="1" thickTop="1" thickBot="1" x14ac:dyDescent="0.3">
      <c r="A47" s="380" t="s">
        <v>34</v>
      </c>
      <c r="B47" s="401" t="s">
        <v>578</v>
      </c>
      <c r="C47" s="190"/>
      <c r="D47" s="182"/>
      <c r="E47" s="181"/>
      <c r="F47" s="182"/>
      <c r="G47" s="177" t="s">
        <v>409</v>
      </c>
      <c r="H47" s="177" t="s">
        <v>155</v>
      </c>
      <c r="I47" s="181"/>
      <c r="J47" s="181"/>
      <c r="K47" s="177" t="s">
        <v>438</v>
      </c>
      <c r="L47" s="178" t="s">
        <v>18</v>
      </c>
      <c r="M47" s="181"/>
      <c r="N47" s="148"/>
      <c r="O47" s="416" t="s">
        <v>34</v>
      </c>
      <c r="P47" s="402" t="s">
        <v>578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Top="1" thickBot="1" x14ac:dyDescent="0.3">
      <c r="A48" s="380"/>
      <c r="B48" s="401"/>
      <c r="C48" s="243" t="s">
        <v>579</v>
      </c>
      <c r="D48" s="328" t="s">
        <v>21</v>
      </c>
      <c r="E48" s="195" t="s">
        <v>97</v>
      </c>
      <c r="F48" s="195" t="s">
        <v>155</v>
      </c>
      <c r="G48" s="11"/>
      <c r="H48" s="11"/>
      <c r="I48" s="177" t="s">
        <v>80</v>
      </c>
      <c r="J48" s="178" t="s">
        <v>31</v>
      </c>
      <c r="K48" s="200" t="s">
        <v>440</v>
      </c>
      <c r="L48" s="233" t="s">
        <v>23</v>
      </c>
      <c r="M48" s="196"/>
      <c r="N48" s="103"/>
      <c r="O48" s="416"/>
      <c r="P48" s="402"/>
      <c r="Q48" s="129"/>
      <c r="R48" s="12"/>
      <c r="S48" s="11"/>
      <c r="T48" s="12"/>
      <c r="U48" s="129"/>
      <c r="V48" s="103"/>
      <c r="W48" s="307" t="s">
        <v>580</v>
      </c>
      <c r="X48" s="333" t="s">
        <v>23</v>
      </c>
    </row>
    <row r="49" spans="1:24" s="13" customFormat="1" ht="41.25" customHeight="1" thickTop="1" thickBot="1" x14ac:dyDescent="0.3">
      <c r="A49" s="408" t="s">
        <v>45</v>
      </c>
      <c r="B49" s="410" t="s">
        <v>581</v>
      </c>
      <c r="C49" s="326" t="s">
        <v>442</v>
      </c>
      <c r="D49" s="326" t="s">
        <v>155</v>
      </c>
      <c r="E49" s="243" t="s">
        <v>582</v>
      </c>
      <c r="F49" s="328" t="s">
        <v>155</v>
      </c>
      <c r="G49" s="192"/>
      <c r="H49" s="193"/>
      <c r="I49" s="188" t="s">
        <v>217</v>
      </c>
      <c r="J49" s="189" t="s">
        <v>31</v>
      </c>
      <c r="K49" s="324" t="s">
        <v>583</v>
      </c>
      <c r="L49" s="327" t="s">
        <v>31</v>
      </c>
      <c r="M49" s="190"/>
      <c r="N49" s="191"/>
      <c r="O49" s="412" t="s">
        <v>45</v>
      </c>
      <c r="P49" s="473" t="s">
        <v>581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Top="1" thickBot="1" x14ac:dyDescent="0.3">
      <c r="A50" s="409"/>
      <c r="B50" s="411"/>
      <c r="C50" s="190"/>
      <c r="D50" s="191"/>
      <c r="E50" s="315"/>
      <c r="F50" s="323"/>
      <c r="G50" s="196" t="s">
        <v>51</v>
      </c>
      <c r="H50" s="196"/>
      <c r="I50" s="69" t="s">
        <v>566</v>
      </c>
      <c r="J50" s="320" t="s">
        <v>18</v>
      </c>
      <c r="K50" s="196"/>
      <c r="L50" s="197"/>
      <c r="M50" s="11"/>
      <c r="N50" s="251"/>
      <c r="O50" s="413"/>
      <c r="P50" s="474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08" t="s">
        <v>56</v>
      </c>
      <c r="B51" s="401" t="s">
        <v>584</v>
      </c>
      <c r="C51" s="305" t="s">
        <v>585</v>
      </c>
      <c r="D51" s="232" t="s">
        <v>155</v>
      </c>
      <c r="E51" s="190"/>
      <c r="F51" s="190"/>
      <c r="G51" s="192"/>
      <c r="H51" s="192"/>
      <c r="I51" s="226" t="s">
        <v>402</v>
      </c>
      <c r="J51" s="227" t="s">
        <v>21</v>
      </c>
      <c r="K51" s="190"/>
      <c r="L51" s="191"/>
      <c r="M51" s="190"/>
      <c r="N51" s="280"/>
      <c r="O51" s="412" t="s">
        <v>56</v>
      </c>
      <c r="P51" s="402" t="s">
        <v>584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09"/>
      <c r="B52" s="401"/>
      <c r="C52" s="338" t="s">
        <v>586</v>
      </c>
      <c r="D52" s="320" t="s">
        <v>18</v>
      </c>
      <c r="E52" s="196"/>
      <c r="F52" s="196"/>
      <c r="G52" s="196"/>
      <c r="H52" s="196"/>
      <c r="I52" s="177" t="s">
        <v>439</v>
      </c>
      <c r="J52" s="178" t="s">
        <v>31</v>
      </c>
      <c r="K52" s="196"/>
      <c r="L52" s="197"/>
      <c r="M52" s="196"/>
      <c r="N52" s="251"/>
      <c r="O52" s="413"/>
      <c r="P52" s="402"/>
      <c r="Q52" s="200" t="s">
        <v>381</v>
      </c>
      <c r="R52" s="233" t="s">
        <v>23</v>
      </c>
      <c r="S52" s="200" t="s">
        <v>587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588</v>
      </c>
      <c r="C53" s="261"/>
      <c r="D53" s="264"/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588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255" t="s">
        <v>248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98" t="s">
        <v>142</v>
      </c>
      <c r="P55" s="398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8</v>
      </c>
      <c r="L56" s="26">
        <f>2*(COUNTIF($M$4:$N$15,"TRANG")+COUNTIF(K4:L15,"TRANG"))</f>
        <v>0</v>
      </c>
      <c r="M56" s="26">
        <f>2*(COUNTIF($C$4:$J$15,"TRANG")+COUNTIF($Q$4:$X$15,"TRANG")-COUNTIF(I15:L15,"TRANG"))</f>
        <v>8</v>
      </c>
      <c r="N56" s="26">
        <f>2*(COUNTIF($M$4:$N$15,"TRANG")+COUNTIF(K4:L15,"TRANG"))</f>
        <v>0</v>
      </c>
      <c r="O56" s="393">
        <f t="shared" ref="O56:O61" si="0">SUM(M56:N56)</f>
        <v>8</v>
      </c>
      <c r="P56" s="393"/>
      <c r="Q56" s="72" t="s">
        <v>135</v>
      </c>
      <c r="R56" s="26">
        <f t="shared" ref="R56:S61" si="1">M56+M63+M70+M77</f>
        <v>42</v>
      </c>
      <c r="S56" s="26">
        <f t="shared" si="1"/>
        <v>4</v>
      </c>
      <c r="T56" s="26">
        <f t="shared" ref="T56:T61" si="2">SUM(R56:S56)</f>
        <v>46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94">
        <f t="shared" si="0"/>
        <v>8</v>
      </c>
      <c r="P57" s="394"/>
      <c r="Q57" s="47" t="s">
        <v>136</v>
      </c>
      <c r="R57" s="29">
        <f t="shared" si="1"/>
        <v>38</v>
      </c>
      <c r="S57" s="29">
        <f t="shared" si="1"/>
        <v>0</v>
      </c>
      <c r="T57" s="29">
        <f t="shared" si="2"/>
        <v>38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4</v>
      </c>
      <c r="L58" s="20">
        <f>2*(COUNTIF($M$4:$N$15,"NHU")+COUNTIF(K4:L15,"NHU"))</f>
        <v>0</v>
      </c>
      <c r="M58" s="20">
        <f>2*(COUNTIF($C$4:$J$15,"NHU")+COUNTIF($Q$4:$X$15,"NHU")-COUNTIF(I15:L15,"NHU"))</f>
        <v>4</v>
      </c>
      <c r="N58" s="20">
        <f>2*(COUNTIF($M$4:$N$15,"NHU")+COUNTIF(K4:L15,"NHU"))</f>
        <v>0</v>
      </c>
      <c r="O58" s="395">
        <f t="shared" si="0"/>
        <v>4</v>
      </c>
      <c r="P58" s="395"/>
      <c r="Q58" s="48" t="s">
        <v>137</v>
      </c>
      <c r="R58" s="20">
        <f t="shared" si="1"/>
        <v>22</v>
      </c>
      <c r="S58" s="20">
        <f t="shared" si="1"/>
        <v>4</v>
      </c>
      <c r="T58" s="20">
        <f t="shared" si="2"/>
        <v>26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96">
        <f t="shared" si="0"/>
        <v>12</v>
      </c>
      <c r="P59" s="396"/>
      <c r="Q59" s="49" t="s">
        <v>138</v>
      </c>
      <c r="R59" s="15">
        <f t="shared" si="1"/>
        <v>40</v>
      </c>
      <c r="S59" s="15">
        <f t="shared" si="1"/>
        <v>8</v>
      </c>
      <c r="T59" s="15">
        <f t="shared" si="2"/>
        <v>48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2</v>
      </c>
      <c r="M60" s="41">
        <f>2*(COUNTIF($C$4:$J$15,"DÂN")+COUNTIF($Q$4:$X$15,"DÂN")-COUNTIF(I16:L16,"DÂN"))</f>
        <v>8</v>
      </c>
      <c r="N60" s="41">
        <f>2*(COUNTIF($M$4:$N$15,"DÂN")+COUNTIF(K4:L15,"DÂN"))</f>
        <v>2</v>
      </c>
      <c r="O60" s="397">
        <f t="shared" si="0"/>
        <v>10</v>
      </c>
      <c r="P60" s="397"/>
      <c r="Q60" s="41" t="s">
        <v>139</v>
      </c>
      <c r="R60" s="41">
        <f t="shared" si="1"/>
        <v>42</v>
      </c>
      <c r="S60" s="41">
        <f t="shared" si="1"/>
        <v>4</v>
      </c>
      <c r="T60" s="41">
        <f t="shared" si="2"/>
        <v>46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406">
        <f t="shared" si="0"/>
        <v>0</v>
      </c>
      <c r="P61" s="407"/>
      <c r="Q61" s="17" t="s">
        <v>383</v>
      </c>
      <c r="R61" s="17">
        <f t="shared" si="1"/>
        <v>4</v>
      </c>
      <c r="S61" s="17">
        <f t="shared" si="1"/>
        <v>0</v>
      </c>
      <c r="T61" s="17">
        <f t="shared" si="2"/>
        <v>4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98" t="s">
        <v>142</v>
      </c>
      <c r="P62" s="398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12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12</v>
      </c>
      <c r="N63" s="26">
        <f>2*(COUNTIF($M$17:$N$28,"TRANG")+COUNTIF(K17:L28,"TRANG"))</f>
        <v>2</v>
      </c>
      <c r="O63" s="393">
        <f t="shared" ref="O63:O68" si="3">SUM(M63:N63)</f>
        <v>14</v>
      </c>
      <c r="P63" s="393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12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12</v>
      </c>
      <c r="N64" s="29">
        <f>2*(COUNTIF($M$17:$N$28,"UYÊN")+COUNTIF(K17:L28,"UYÊN"))</f>
        <v>0</v>
      </c>
      <c r="O64" s="394">
        <f t="shared" si="3"/>
        <v>12</v>
      </c>
      <c r="P64" s="394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6</v>
      </c>
      <c r="N65" s="20">
        <f>2*(COUNTIF($M$17:$N$28,"NHU")+COUNTIF(K17:L28,"NHU"))</f>
        <v>2</v>
      </c>
      <c r="O65" s="395">
        <f t="shared" si="3"/>
        <v>8</v>
      </c>
      <c r="P65" s="395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2</v>
      </c>
      <c r="M66" s="15">
        <f>2*(COUNTIF($C$4:$J$15,"NGUYÊN")+COUNTIF($Q$4:$X$15,"NGUYÊN")-COUNTIF(H21:J21,"NGUYÊN"))</f>
        <v>10</v>
      </c>
      <c r="N66" s="15">
        <f>2*(COUNTIF($M$17:$N$28,"NGUYÊN")+COUNTIF(K16:L26,"NGUYÊN"))</f>
        <v>2</v>
      </c>
      <c r="O66" s="396">
        <f t="shared" si="3"/>
        <v>12</v>
      </c>
      <c r="P66" s="396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12</v>
      </c>
      <c r="L67" s="41">
        <f>2*(COUNTIF($M$17:$N$28,"DÂN")+COUNTIF(K17:L28,"DÂN"))</f>
        <v>0</v>
      </c>
      <c r="M67" s="71">
        <f>2*(COUNTIF($C$17:$J$28,"DÂN")+COUNTIF($Q$17:$X$28,"DÂN")-COUNTIF(I32:L33,"DÂN"))</f>
        <v>12</v>
      </c>
      <c r="N67" s="41">
        <f>2*(COUNTIF($M$17:$N$28,"DÂN")+COUNTIF(K17:L28,"DÂN"))</f>
        <v>0</v>
      </c>
      <c r="O67" s="397">
        <f t="shared" si="3"/>
        <v>12</v>
      </c>
      <c r="P67" s="397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05">
        <f t="shared" si="3"/>
        <v>2</v>
      </c>
      <c r="P68" s="405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98" t="s">
        <v>142</v>
      </c>
      <c r="P69" s="398"/>
      <c r="T69" s="94"/>
    </row>
    <row r="70" spans="7:20" ht="29.25" customHeight="1" x14ac:dyDescent="0.25">
      <c r="G70" s="399"/>
      <c r="I70" s="24" t="s">
        <v>135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93">
        <f t="shared" ref="O70:O75" si="4">SUM(M70:N70)</f>
        <v>12</v>
      </c>
      <c r="P70" s="393"/>
      <c r="T70" s="94"/>
    </row>
    <row r="71" spans="7:20" ht="29.25" customHeight="1" x14ac:dyDescent="0.25">
      <c r="G71" s="399"/>
      <c r="I71" s="27" t="s">
        <v>136</v>
      </c>
      <c r="J71" s="28"/>
      <c r="K71" s="29">
        <f>2*(COUNTIF($C$30:$J$41,"UYÊN")+COUNTIF($Q$30:$X$41,"UYÊN")-COUNTIF($G$41:$J$41,"UYÊN"))</f>
        <v>8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8</v>
      </c>
      <c r="N71" s="29">
        <f>2*(COUNTIF($M$30:$N$41,"UYÊN")+COUNTIF(K31:L41,"UYÊN"))</f>
        <v>0</v>
      </c>
      <c r="O71" s="394">
        <f t="shared" si="4"/>
        <v>8</v>
      </c>
      <c r="P71" s="394"/>
      <c r="T71" s="94"/>
    </row>
    <row r="72" spans="7:20" ht="29.25" customHeight="1" x14ac:dyDescent="0.25">
      <c r="G72" s="399"/>
      <c r="I72" s="37" t="s">
        <v>137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0</v>
      </c>
      <c r="O72" s="395">
        <f t="shared" si="4"/>
        <v>4</v>
      </c>
      <c r="P72" s="395"/>
      <c r="T72" s="94"/>
    </row>
    <row r="73" spans="7:20" ht="29.25" customHeight="1" x14ac:dyDescent="0.25">
      <c r="G73" s="399"/>
      <c r="I73" s="30" t="s">
        <v>138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96">
        <f t="shared" si="4"/>
        <v>12</v>
      </c>
      <c r="P73" s="396"/>
      <c r="T73" s="94"/>
    </row>
    <row r="74" spans="7:20" ht="29.25" customHeight="1" x14ac:dyDescent="0.25">
      <c r="G74" s="399"/>
      <c r="I74" s="39" t="s">
        <v>139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2</v>
      </c>
      <c r="O74" s="397">
        <f t="shared" si="4"/>
        <v>14</v>
      </c>
      <c r="P74" s="397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405">
        <f t="shared" si="4"/>
        <v>0</v>
      </c>
      <c r="P75" s="405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98" t="s">
        <v>142</v>
      </c>
      <c r="P76" s="398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10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10</v>
      </c>
      <c r="N77" s="26">
        <f>2*(COUNTIF($M$43:$N$54,"TRANG")+COUNTIF(K43:L54,"TRANG"))</f>
        <v>2</v>
      </c>
      <c r="O77" s="393">
        <f t="shared" ref="O77:O82" si="5">SUM(M77:N77)</f>
        <v>12</v>
      </c>
      <c r="P77" s="393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94">
        <f t="shared" si="5"/>
        <v>10</v>
      </c>
      <c r="P78" s="394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95">
        <f t="shared" si="5"/>
        <v>10</v>
      </c>
      <c r="P79" s="395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96">
        <f t="shared" si="5"/>
        <v>12</v>
      </c>
      <c r="P80" s="396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97">
        <f t="shared" si="5"/>
        <v>10</v>
      </c>
      <c r="P81" s="397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405">
        <f t="shared" si="5"/>
        <v>2</v>
      </c>
      <c r="P82" s="405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T.12.2024 </vt:lpstr>
      <vt:lpstr>T.01.2025</vt:lpstr>
      <vt:lpstr>T.02.2025</vt:lpstr>
      <vt:lpstr>T.03.2025</vt:lpstr>
      <vt:lpstr>T.04.2025</vt:lpstr>
      <vt:lpstr>T.05.2025</vt:lpstr>
      <vt:lpstr>LỊCH KS</vt:lpstr>
      <vt:lpstr>LỊCH TTLK 04.2024</vt:lpstr>
      <vt:lpstr>T.06.2025</vt:lpstr>
      <vt:lpstr>T.07.2025</vt:lpstr>
      <vt:lpstr>T.08.2025</vt:lpstr>
      <vt:lpstr>T.09.2025</vt:lpstr>
      <vt:lpstr>Sheet1</vt:lpstr>
      <vt:lpstr>GIỜ LÀM GV 2024</vt:lpstr>
      <vt:lpstr>GIỜ LÀM GV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2025-08-20T02:16:01Z</dcterms:modified>
  <cp:category/>
  <cp:contentStatus/>
</cp:coreProperties>
</file>